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na\Desktop\2025\2025 - IZVRŠENJE ZA SLATI\6-izvještaj o izvršenju\2025-Prijedlog polugodišnjeg izvješća o izvršenja o fin. plana za 2025\"/>
    </mc:Choice>
  </mc:AlternateContent>
  <xr:revisionPtr revIDLastSave="0" documentId="13_ncr:1_{6BB3663F-1F8F-4A27-8111-BC915945F410}" xr6:coauthVersionLast="47" xr6:coauthVersionMax="47" xr10:uidLastSave="{00000000-0000-0000-0000-000000000000}"/>
  <bookViews>
    <workbookView xWindow="-120" yWindow="-120" windowWidth="29040" windowHeight="15720" tabRatio="797" activeTab="6" xr2:uid="{00000000-000D-0000-FFFF-FFFF00000000}"/>
  </bookViews>
  <sheets>
    <sheet name="Sažetak " sheetId="12" r:id="rId1"/>
    <sheet name="P i R -Tablica 1." sheetId="1" r:id="rId2"/>
    <sheet name="P i R -Tablica 2." sheetId="3" r:id="rId3"/>
    <sheet name="R -Tablica 3." sheetId="4" r:id="rId4"/>
    <sheet name="Rač fin - Tablica 4" sheetId="15" r:id="rId5"/>
    <sheet name="Rač fin-Tablica 5. " sheetId="14" r:id="rId6"/>
    <sheet name="Posebni dio-Tablica 6." sheetId="11" r:id="rId7"/>
  </sheets>
  <definedNames>
    <definedName name="_xlnm.Print_Titles" localSheetId="1">'P i R -Tablica 1.'!$10:$11</definedName>
    <definedName name="_xlnm.Print_Titles" localSheetId="2">'P i R -Tablica 2.'!$4:$5</definedName>
    <definedName name="_xlnm.Print_Titles" localSheetId="6">'Posebni dio-Tablica 6.'!$8:$8</definedName>
    <definedName name="_xlnm.Print_Titles" localSheetId="3">'R -Tablica 3.'!$3:$4</definedName>
    <definedName name="_xlnm.Print_Area" localSheetId="1">'P i R -Tablica 1.'!$A$1:$G$207</definedName>
    <definedName name="_xlnm.Print_Area" localSheetId="2">'P i R -Tablica 2.'!$A$1:$G$46</definedName>
    <definedName name="_xlnm.Print_Area" localSheetId="3">'R -Tablica 3.'!$A$1:$G$38</definedName>
    <definedName name="_xlnm.Print_Area" localSheetId="0">'Sažetak '!$A$1:$G$38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14" l="1"/>
  <c r="F21" i="14"/>
  <c r="E22" i="14"/>
  <c r="D22" i="14"/>
  <c r="C22" i="14"/>
  <c r="B22" i="14"/>
  <c r="G20" i="14"/>
  <c r="F20" i="14"/>
  <c r="G19" i="14"/>
  <c r="F19" i="14"/>
  <c r="G18" i="14"/>
  <c r="F18" i="14"/>
  <c r="E17" i="14"/>
  <c r="F17" i="14" s="1"/>
  <c r="D17" i="14"/>
  <c r="C17" i="14"/>
  <c r="B17" i="14"/>
  <c r="G22" i="15"/>
  <c r="F22" i="15"/>
  <c r="G21" i="15"/>
  <c r="F21" i="15"/>
  <c r="E20" i="15"/>
  <c r="G20" i="15" s="1"/>
  <c r="D20" i="15"/>
  <c r="C20" i="15"/>
  <c r="B20" i="15"/>
  <c r="G19" i="15"/>
  <c r="F19" i="15"/>
  <c r="E18" i="15"/>
  <c r="G18" i="15" s="1"/>
  <c r="D18" i="15"/>
  <c r="D17" i="15" s="1"/>
  <c r="D24" i="15" s="1"/>
  <c r="C18" i="15"/>
  <c r="C17" i="15" s="1"/>
  <c r="C24" i="15" s="1"/>
  <c r="B18" i="15"/>
  <c r="B17" i="15" s="1"/>
  <c r="B24" i="15" s="1"/>
  <c r="G16" i="15"/>
  <c r="F16" i="15"/>
  <c r="G12" i="15"/>
  <c r="F12" i="15"/>
  <c r="G11" i="15"/>
  <c r="F11" i="15"/>
  <c r="E11" i="15"/>
  <c r="D11" i="15"/>
  <c r="C11" i="15"/>
  <c r="B11" i="15"/>
  <c r="G10" i="15"/>
  <c r="F10" i="15"/>
  <c r="G9" i="15"/>
  <c r="F9" i="15"/>
  <c r="E9" i="15"/>
  <c r="D9" i="15"/>
  <c r="C9" i="15"/>
  <c r="C8" i="15" s="1"/>
  <c r="C14" i="15" s="1"/>
  <c r="B9" i="15"/>
  <c r="B8" i="15" s="1"/>
  <c r="B14" i="15" s="1"/>
  <c r="E8" i="15"/>
  <c r="E14" i="15" s="1"/>
  <c r="D8" i="15"/>
  <c r="D14" i="15" s="1"/>
  <c r="G16" i="14"/>
  <c r="F16" i="14"/>
  <c r="G12" i="14"/>
  <c r="F12" i="14"/>
  <c r="G11" i="14"/>
  <c r="F11" i="14"/>
  <c r="G10" i="14"/>
  <c r="F10" i="14"/>
  <c r="G9" i="14"/>
  <c r="F9" i="14"/>
  <c r="C8" i="14"/>
  <c r="C14" i="14" s="1"/>
  <c r="B8" i="14"/>
  <c r="E8" i="14"/>
  <c r="E14" i="14" s="1"/>
  <c r="D8" i="14"/>
  <c r="D14" i="14" s="1"/>
  <c r="F80" i="1"/>
  <c r="F22" i="14" l="1"/>
  <c r="G22" i="14"/>
  <c r="G17" i="14"/>
  <c r="G8" i="14"/>
  <c r="G14" i="15"/>
  <c r="F14" i="15"/>
  <c r="F8" i="15"/>
  <c r="G8" i="15"/>
  <c r="F18" i="15"/>
  <c r="F20" i="15"/>
  <c r="E17" i="15"/>
  <c r="F8" i="14"/>
  <c r="B14" i="14"/>
  <c r="F14" i="14" s="1"/>
  <c r="G14" i="14"/>
  <c r="G36" i="4"/>
  <c r="F36" i="4"/>
  <c r="G35" i="4"/>
  <c r="F35" i="4"/>
  <c r="G34" i="4"/>
  <c r="F34" i="4"/>
  <c r="G33" i="4"/>
  <c r="F33" i="4"/>
  <c r="G31" i="4"/>
  <c r="G30" i="4"/>
  <c r="F30" i="4"/>
  <c r="G28" i="4"/>
  <c r="F28" i="4"/>
  <c r="G27" i="4"/>
  <c r="F27" i="4"/>
  <c r="G26" i="4"/>
  <c r="F26" i="4"/>
  <c r="G23" i="4"/>
  <c r="F23" i="4"/>
  <c r="G22" i="4"/>
  <c r="F22" i="4"/>
  <c r="G21" i="4"/>
  <c r="F21" i="4"/>
  <c r="G20" i="4"/>
  <c r="F20" i="4"/>
  <c r="G19" i="4"/>
  <c r="F19" i="4"/>
  <c r="G18" i="4"/>
  <c r="F18" i="4"/>
  <c r="G16" i="4"/>
  <c r="F16" i="4"/>
  <c r="G15" i="4"/>
  <c r="F15" i="4"/>
  <c r="G14" i="4"/>
  <c r="F14" i="4"/>
  <c r="G13" i="4"/>
  <c r="F13" i="4"/>
  <c r="G11" i="4"/>
  <c r="F11" i="4"/>
  <c r="G10" i="4"/>
  <c r="F10" i="4"/>
  <c r="G9" i="4"/>
  <c r="F9" i="4"/>
  <c r="G8" i="4"/>
  <c r="F8" i="4"/>
  <c r="G7" i="4"/>
  <c r="F7" i="4"/>
  <c r="G44" i="3"/>
  <c r="F44" i="3"/>
  <c r="G42" i="3"/>
  <c r="F42" i="3"/>
  <c r="G41" i="3"/>
  <c r="F41" i="3"/>
  <c r="G39" i="3"/>
  <c r="F39" i="3"/>
  <c r="G37" i="3"/>
  <c r="F37" i="3"/>
  <c r="G36" i="3"/>
  <c r="F36" i="3"/>
  <c r="G34" i="3"/>
  <c r="F34" i="3"/>
  <c r="G33" i="3"/>
  <c r="F33" i="3"/>
  <c r="G31" i="3"/>
  <c r="F31" i="3"/>
  <c r="G29" i="3"/>
  <c r="F29" i="3"/>
  <c r="G21" i="3"/>
  <c r="F21" i="3"/>
  <c r="G20" i="3"/>
  <c r="F20" i="3"/>
  <c r="G18" i="3"/>
  <c r="F18" i="3"/>
  <c r="G16" i="3"/>
  <c r="F16" i="3"/>
  <c r="G15" i="3"/>
  <c r="F15" i="3"/>
  <c r="G13" i="3"/>
  <c r="F13" i="3"/>
  <c r="G12" i="3"/>
  <c r="F12" i="3"/>
  <c r="G10" i="3"/>
  <c r="G205" i="1"/>
  <c r="F205" i="1"/>
  <c r="G203" i="1"/>
  <c r="F203" i="1"/>
  <c r="G199" i="1"/>
  <c r="F199" i="1"/>
  <c r="G197" i="1"/>
  <c r="F197" i="1"/>
  <c r="G195" i="1"/>
  <c r="F195" i="1"/>
  <c r="F194" i="1"/>
  <c r="G192" i="1"/>
  <c r="F192" i="1"/>
  <c r="G190" i="1"/>
  <c r="F190" i="1"/>
  <c r="G189" i="1"/>
  <c r="F189" i="1"/>
  <c r="G188" i="1"/>
  <c r="F188" i="1"/>
  <c r="G187" i="1"/>
  <c r="F187" i="1"/>
  <c r="G186" i="1"/>
  <c r="F186" i="1"/>
  <c r="F185" i="1"/>
  <c r="F184" i="1"/>
  <c r="G182" i="1"/>
  <c r="F182" i="1"/>
  <c r="G181" i="1"/>
  <c r="F181" i="1"/>
  <c r="G180" i="1"/>
  <c r="F180" i="1"/>
  <c r="G176" i="1"/>
  <c r="F176" i="1"/>
  <c r="G175" i="1"/>
  <c r="F175" i="1"/>
  <c r="G169" i="1"/>
  <c r="F169" i="1"/>
  <c r="G167" i="1"/>
  <c r="F167" i="1"/>
  <c r="G166" i="1"/>
  <c r="F166" i="1"/>
  <c r="G162" i="1"/>
  <c r="F162" i="1"/>
  <c r="G161" i="1"/>
  <c r="F161" i="1"/>
  <c r="G157" i="1"/>
  <c r="F157" i="1"/>
  <c r="G153" i="1"/>
  <c r="F153" i="1"/>
  <c r="G152" i="1"/>
  <c r="F152" i="1"/>
  <c r="G151" i="1"/>
  <c r="F151" i="1"/>
  <c r="G150" i="1"/>
  <c r="F150" i="1"/>
  <c r="G148" i="1"/>
  <c r="F148" i="1"/>
  <c r="G147" i="1"/>
  <c r="F147" i="1"/>
  <c r="G143" i="1"/>
  <c r="F143" i="1"/>
  <c r="G142" i="1"/>
  <c r="F142" i="1"/>
  <c r="G141" i="1"/>
  <c r="F141" i="1"/>
  <c r="G140" i="1"/>
  <c r="F140" i="1"/>
  <c r="G139" i="1"/>
  <c r="F139" i="1"/>
  <c r="G138" i="1"/>
  <c r="F138" i="1"/>
  <c r="G137" i="1"/>
  <c r="F137" i="1"/>
  <c r="G135" i="1"/>
  <c r="F135" i="1"/>
  <c r="G133" i="1"/>
  <c r="F133" i="1"/>
  <c r="G132" i="1"/>
  <c r="F132" i="1"/>
  <c r="G131" i="1"/>
  <c r="F131" i="1"/>
  <c r="G130" i="1"/>
  <c r="F130" i="1"/>
  <c r="G129" i="1"/>
  <c r="F129" i="1"/>
  <c r="G128" i="1"/>
  <c r="F128" i="1"/>
  <c r="G127" i="1"/>
  <c r="F127" i="1"/>
  <c r="G126" i="1"/>
  <c r="F126" i="1"/>
  <c r="G125" i="1"/>
  <c r="F125" i="1"/>
  <c r="G123" i="1"/>
  <c r="F123" i="1"/>
  <c r="G122" i="1"/>
  <c r="F122" i="1"/>
  <c r="G121" i="1"/>
  <c r="F121" i="1"/>
  <c r="G120" i="1"/>
  <c r="F120" i="1"/>
  <c r="G119" i="1"/>
  <c r="F119" i="1"/>
  <c r="G118" i="1"/>
  <c r="F118" i="1"/>
  <c r="G116" i="1"/>
  <c r="F116" i="1"/>
  <c r="G115" i="1"/>
  <c r="F115" i="1"/>
  <c r="G114" i="1"/>
  <c r="F114" i="1"/>
  <c r="G113" i="1"/>
  <c r="F113" i="1"/>
  <c r="G109" i="1"/>
  <c r="F109" i="1"/>
  <c r="G108" i="1"/>
  <c r="F108" i="1"/>
  <c r="G107" i="1"/>
  <c r="F107" i="1"/>
  <c r="G105" i="1"/>
  <c r="F105" i="1"/>
  <c r="G103" i="1"/>
  <c r="F103" i="1"/>
  <c r="G102" i="1"/>
  <c r="F102" i="1"/>
  <c r="G101" i="1"/>
  <c r="F101" i="1"/>
  <c r="G100" i="1"/>
  <c r="F100" i="1"/>
  <c r="G79" i="1"/>
  <c r="F79" i="1"/>
  <c r="G77" i="1"/>
  <c r="F77" i="1"/>
  <c r="G76" i="1"/>
  <c r="F76" i="1"/>
  <c r="G75" i="1"/>
  <c r="F75" i="1"/>
  <c r="G73" i="1"/>
  <c r="F73" i="1"/>
  <c r="G66" i="1"/>
  <c r="F66" i="1"/>
  <c r="G62" i="1"/>
  <c r="F62" i="1"/>
  <c r="G59" i="1"/>
  <c r="F59" i="1"/>
  <c r="G58" i="1"/>
  <c r="F58" i="1"/>
  <c r="G57" i="1"/>
  <c r="F57" i="1"/>
  <c r="G53" i="1"/>
  <c r="F53" i="1"/>
  <c r="G52" i="1"/>
  <c r="F52" i="1"/>
  <c r="G50" i="1"/>
  <c r="F50" i="1"/>
  <c r="G49" i="1"/>
  <c r="F49" i="1"/>
  <c r="G45" i="1"/>
  <c r="F45" i="1"/>
  <c r="G41" i="1"/>
  <c r="F41" i="1"/>
  <c r="G40" i="1"/>
  <c r="F40" i="1"/>
  <c r="G39" i="1"/>
  <c r="F39" i="1"/>
  <c r="G38" i="1"/>
  <c r="F38" i="1"/>
  <c r="G34" i="1"/>
  <c r="F34" i="1"/>
  <c r="G33" i="1"/>
  <c r="F33" i="1"/>
  <c r="G32" i="1"/>
  <c r="F32" i="1"/>
  <c r="G31" i="1"/>
  <c r="G29" i="1"/>
  <c r="F29" i="1"/>
  <c r="G28" i="1"/>
  <c r="F28" i="1"/>
  <c r="G26" i="1"/>
  <c r="F26" i="1"/>
  <c r="G25" i="1"/>
  <c r="F25" i="1"/>
  <c r="G23" i="1"/>
  <c r="F23" i="1"/>
  <c r="G22" i="1"/>
  <c r="F22" i="1"/>
  <c r="G20" i="1"/>
  <c r="F20" i="1"/>
  <c r="G19" i="1"/>
  <c r="F19" i="1"/>
  <c r="G18" i="1"/>
  <c r="F18" i="1"/>
  <c r="G17" i="1"/>
  <c r="F17" i="1"/>
  <c r="G15" i="1"/>
  <c r="F15" i="1"/>
  <c r="E24" i="15" l="1"/>
  <c r="G17" i="15"/>
  <c r="F17" i="15"/>
  <c r="C6" i="4"/>
  <c r="D6" i="4"/>
  <c r="E6" i="4"/>
  <c r="C12" i="4"/>
  <c r="D12" i="4"/>
  <c r="E12" i="4"/>
  <c r="C17" i="4"/>
  <c r="D17" i="4"/>
  <c r="E17" i="4"/>
  <c r="C32" i="4"/>
  <c r="D32" i="4"/>
  <c r="E32" i="4"/>
  <c r="B32" i="4"/>
  <c r="B17" i="4"/>
  <c r="B12" i="4"/>
  <c r="B6" i="4"/>
  <c r="E40" i="3"/>
  <c r="C43" i="3"/>
  <c r="D43" i="3"/>
  <c r="E43" i="3"/>
  <c r="B43" i="3"/>
  <c r="B40" i="3"/>
  <c r="E19" i="3"/>
  <c r="E14" i="1"/>
  <c r="G14" i="1" s="1"/>
  <c r="E16" i="1"/>
  <c r="E21" i="1"/>
  <c r="E61" i="1"/>
  <c r="E65" i="1"/>
  <c r="C70" i="1"/>
  <c r="D70" i="1"/>
  <c r="E72" i="1"/>
  <c r="E74" i="1"/>
  <c r="E78" i="1"/>
  <c r="E134" i="1"/>
  <c r="G134" i="1" s="1"/>
  <c r="G136" i="1"/>
  <c r="E146" i="1"/>
  <c r="G146" i="1" s="1"/>
  <c r="E156" i="1"/>
  <c r="G156" i="1" s="1"/>
  <c r="E160" i="1"/>
  <c r="E168" i="1"/>
  <c r="G168" i="1" s="1"/>
  <c r="E174" i="1"/>
  <c r="E179" i="1"/>
  <c r="G179" i="1" s="1"/>
  <c r="E191" i="1"/>
  <c r="G191" i="1" s="1"/>
  <c r="G196" i="1"/>
  <c r="E198" i="1"/>
  <c r="G198" i="1" s="1"/>
  <c r="E202" i="1"/>
  <c r="G202" i="1" s="1"/>
  <c r="E204" i="1"/>
  <c r="G204" i="1" s="1"/>
  <c r="B204" i="1"/>
  <c r="B202" i="1"/>
  <c r="B198" i="1"/>
  <c r="B191" i="1"/>
  <c r="B179" i="1"/>
  <c r="B174" i="1"/>
  <c r="B168" i="1"/>
  <c r="B160" i="1"/>
  <c r="B159" i="1" s="1"/>
  <c r="B156" i="1"/>
  <c r="B146" i="1"/>
  <c r="F146" i="1" s="1"/>
  <c r="B134" i="1"/>
  <c r="F134" i="1" s="1"/>
  <c r="B78" i="1"/>
  <c r="B74" i="1"/>
  <c r="B72" i="1"/>
  <c r="B71" i="1" s="1"/>
  <c r="B70" i="1" s="1"/>
  <c r="B65" i="1"/>
  <c r="B64" i="1" s="1"/>
  <c r="B61" i="1"/>
  <c r="B21" i="1"/>
  <c r="B16" i="1"/>
  <c r="F21" i="12"/>
  <c r="G24" i="15" l="1"/>
  <c r="F24" i="15"/>
  <c r="F204" i="1"/>
  <c r="G22" i="12"/>
  <c r="F22" i="12"/>
  <c r="F198" i="1"/>
  <c r="G21" i="12"/>
  <c r="F196" i="1"/>
  <c r="F191" i="1"/>
  <c r="F179" i="1"/>
  <c r="E173" i="1"/>
  <c r="G174" i="1"/>
  <c r="F168" i="1"/>
  <c r="F136" i="1"/>
  <c r="B201" i="1"/>
  <c r="F202" i="1"/>
  <c r="B173" i="1"/>
  <c r="F174" i="1"/>
  <c r="B155" i="1"/>
  <c r="F156" i="1"/>
  <c r="F99" i="1"/>
  <c r="F104" i="1"/>
  <c r="F106" i="1"/>
  <c r="F112" i="1"/>
  <c r="F117" i="1"/>
  <c r="F124" i="1"/>
  <c r="F149" i="1"/>
  <c r="E159" i="1"/>
  <c r="F160" i="1"/>
  <c r="G160" i="1"/>
  <c r="F183" i="1"/>
  <c r="F193" i="1"/>
  <c r="F32" i="4"/>
  <c r="G32" i="4"/>
  <c r="F24" i="4"/>
  <c r="G17" i="4"/>
  <c r="F17" i="4"/>
  <c r="G12" i="4"/>
  <c r="F12" i="4"/>
  <c r="G6" i="4"/>
  <c r="F6" i="4"/>
  <c r="G43" i="3"/>
  <c r="F43" i="3"/>
  <c r="G40" i="3"/>
  <c r="F40" i="3"/>
  <c r="G38" i="3"/>
  <c r="F38" i="3"/>
  <c r="G35" i="3"/>
  <c r="F35" i="3"/>
  <c r="F32" i="3"/>
  <c r="G32" i="3"/>
  <c r="G30" i="3"/>
  <c r="F30" i="3"/>
  <c r="G28" i="3"/>
  <c r="F28" i="3"/>
  <c r="G19" i="3"/>
  <c r="F19" i="3"/>
  <c r="F17" i="3"/>
  <c r="G17" i="3"/>
  <c r="G14" i="3"/>
  <c r="F14" i="3"/>
  <c r="G11" i="3"/>
  <c r="G9" i="3"/>
  <c r="G78" i="1"/>
  <c r="F78" i="1"/>
  <c r="G74" i="1"/>
  <c r="F74" i="1"/>
  <c r="E71" i="1"/>
  <c r="G72" i="1"/>
  <c r="F72" i="1"/>
  <c r="G65" i="1"/>
  <c r="F65" i="1"/>
  <c r="G61" i="1"/>
  <c r="F61" i="1"/>
  <c r="F56" i="1"/>
  <c r="F51" i="1"/>
  <c r="F48" i="1"/>
  <c r="F44" i="1"/>
  <c r="F37" i="1"/>
  <c r="F30" i="1"/>
  <c r="F27" i="1"/>
  <c r="F24" i="1"/>
  <c r="G21" i="1"/>
  <c r="F21" i="1"/>
  <c r="F16" i="1"/>
  <c r="G16" i="1"/>
  <c r="F14" i="1"/>
  <c r="B38" i="4"/>
  <c r="G111" i="1"/>
  <c r="C38" i="4"/>
  <c r="E38" i="4"/>
  <c r="D38" i="4"/>
  <c r="D46" i="3"/>
  <c r="B46" i="3"/>
  <c r="C46" i="3"/>
  <c r="E46" i="3"/>
  <c r="D23" i="3"/>
  <c r="B23" i="3"/>
  <c r="C23" i="3"/>
  <c r="E23" i="3"/>
  <c r="E64" i="1"/>
  <c r="E155" i="1"/>
  <c r="G155" i="1" s="1"/>
  <c r="E201" i="1"/>
  <c r="G201" i="1" s="1"/>
  <c r="G13" i="1"/>
  <c r="D82" i="1"/>
  <c r="E35" i="12"/>
  <c r="F155" i="1" l="1"/>
  <c r="F201" i="1"/>
  <c r="G98" i="1"/>
  <c r="F98" i="1"/>
  <c r="F111" i="1"/>
  <c r="B26" i="12"/>
  <c r="G145" i="1"/>
  <c r="F145" i="1"/>
  <c r="F159" i="1"/>
  <c r="G159" i="1"/>
  <c r="F178" i="1"/>
  <c r="F38" i="4"/>
  <c r="G38" i="4"/>
  <c r="F46" i="3"/>
  <c r="G46" i="3"/>
  <c r="F23" i="3"/>
  <c r="G23" i="3"/>
  <c r="C82" i="1"/>
  <c r="E70" i="1"/>
  <c r="G71" i="1"/>
  <c r="F71" i="1"/>
  <c r="F64" i="1"/>
  <c r="G64" i="1"/>
  <c r="G55" i="1"/>
  <c r="F55" i="1"/>
  <c r="G47" i="1"/>
  <c r="F47" i="1"/>
  <c r="G43" i="1"/>
  <c r="F43" i="1"/>
  <c r="F36" i="1"/>
  <c r="G36" i="1"/>
  <c r="F13" i="1"/>
  <c r="C207" i="1"/>
  <c r="G172" i="1"/>
  <c r="D207" i="1"/>
  <c r="B35" i="12"/>
  <c r="C25" i="12"/>
  <c r="C23" i="12"/>
  <c r="B23" i="12"/>
  <c r="F97" i="1" l="1"/>
  <c r="G97" i="1"/>
  <c r="F18" i="12"/>
  <c r="F172" i="1"/>
  <c r="E16" i="12"/>
  <c r="G70" i="1"/>
  <c r="F70" i="1"/>
  <c r="G12" i="1"/>
  <c r="E82" i="1"/>
  <c r="G82" i="1" s="1"/>
  <c r="B25" i="12"/>
  <c r="F12" i="1"/>
  <c r="B82" i="1"/>
  <c r="E207" i="1"/>
  <c r="B207" i="1"/>
  <c r="G15" i="12"/>
  <c r="D23" i="12"/>
  <c r="D25" i="12"/>
  <c r="E23" i="12"/>
  <c r="F207" i="1" l="1"/>
  <c r="G18" i="12"/>
  <c r="E26" i="12"/>
  <c r="F26" i="12" s="1"/>
  <c r="G207" i="1"/>
  <c r="G16" i="12"/>
  <c r="F16" i="12"/>
  <c r="B19" i="12"/>
  <c r="F82" i="1"/>
  <c r="B27" i="12"/>
  <c r="B37" i="12" s="1"/>
  <c r="E25" i="12"/>
  <c r="F25" i="12" s="1"/>
  <c r="E19" i="12"/>
  <c r="E27" i="12" l="1"/>
  <c r="E37" i="12" s="1"/>
  <c r="G25" i="12"/>
</calcChain>
</file>

<file path=xl/sharedStrings.xml><?xml version="1.0" encoding="utf-8"?>
<sst xmlns="http://schemas.openxmlformats.org/spreadsheetml/2006/main" count="563" uniqueCount="337">
  <si>
    <t>A. RAČUN PRIHODA I RASHODA</t>
  </si>
  <si>
    <t>6 Prihodi poslovanja</t>
  </si>
  <si>
    <t>63 Pomoći iz inozemstva i od subjekata unutar općeg proračuna</t>
  </si>
  <si>
    <t>631 Pomoći od inozemnih vlada</t>
  </si>
  <si>
    <t>6311 Tekuće pomoći od inozemnih vlada</t>
  </si>
  <si>
    <t>632 Pomoći od međunarodnih organizacija te institucija i tijela EU</t>
  </si>
  <si>
    <t>6321 Tekuće pomoći od međunarodnih organizacija</t>
  </si>
  <si>
    <t>638 Pomoći temeljem prijenosa EU sredstava</t>
  </si>
  <si>
    <t>6381 Tekuće pomoći temeljem prijenosa EU sredstava</t>
  </si>
  <si>
    <t>64 Prihodi od imovine</t>
  </si>
  <si>
    <t>641 Prihodi od financijske imovine</t>
  </si>
  <si>
    <t>6413 Kamate na oročena sredstva i depozite po viđenju</t>
  </si>
  <si>
    <t>6414 Prihodi od zateznih kamata</t>
  </si>
  <si>
    <t>65 Prihodi od upravnih i administrativnih pristojbi, pristojbi po posebnim propisima i naknada</t>
  </si>
  <si>
    <t>652 Prihodi po posebnim propisima</t>
  </si>
  <si>
    <t>6526 Ostali nespomenuti prihodi</t>
  </si>
  <si>
    <t>661 Prihodi od prodaje proizvoda i robe te pruženih usluga</t>
  </si>
  <si>
    <t>6615 Prihodi od pruženih usluga</t>
  </si>
  <si>
    <t>7 Prihodi od prodaje nefinancijske imovine</t>
  </si>
  <si>
    <t>SVEUKUPNO PRIHODI</t>
  </si>
  <si>
    <t>3 Rashodi poslovanja</t>
  </si>
  <si>
    <t>31 Rashodi za zaposlene</t>
  </si>
  <si>
    <t>311 Plaće (Bruto)</t>
  </si>
  <si>
    <t>3111 Plaće za redovan rad</t>
  </si>
  <si>
    <t>312 Ostali rashodi za zaposlene</t>
  </si>
  <si>
    <t>3121 Ostali rashodi za zaposlene</t>
  </si>
  <si>
    <t>313 Doprinosi na plaće</t>
  </si>
  <si>
    <t>3132 Doprinosi za obvezno zdravstveno osiguranje</t>
  </si>
  <si>
    <t>32 Materijalni rashodi</t>
  </si>
  <si>
    <t>321 Naknade troškova zaposlenima</t>
  </si>
  <si>
    <t>3211 Službena putovanja</t>
  </si>
  <si>
    <t>3212 Naknade za prijevoz, za rad na terenu i odvojeni život</t>
  </si>
  <si>
    <t>3213 Stručno usavršavanje zaposlenika</t>
  </si>
  <si>
    <t>3214 Ostale naknade troškova zaposlenima</t>
  </si>
  <si>
    <t>322 Rashodi za materijal i energiju</t>
  </si>
  <si>
    <t>3221 Uredski materijal i ostali materijalni rashodi</t>
  </si>
  <si>
    <t>3222 Materijal i sirovine</t>
  </si>
  <si>
    <t>3223 Energija</t>
  </si>
  <si>
    <t>3224 Materijal i dijelovi za tekuće i investicijsko održavanje</t>
  </si>
  <si>
    <t>3225 Sitni inventar i auto gume</t>
  </si>
  <si>
    <t>3227 Službena, radna i zaštitna odjeća i obuća</t>
  </si>
  <si>
    <t>323 Rashodi za usluge</t>
  </si>
  <si>
    <t>3231 Usluge telefona, pošte i prijevoza</t>
  </si>
  <si>
    <t>3232 Usluge tekućeg i investicijskog održavanja</t>
  </si>
  <si>
    <t>3233 Usluge promidžbe i informiranja</t>
  </si>
  <si>
    <t>3234 Komunalne usluge</t>
  </si>
  <si>
    <t>3235 Zakupnine i najamnine</t>
  </si>
  <si>
    <t>3236 Zdravstvene i veterinarske usluge</t>
  </si>
  <si>
    <t>3237 Intelektualne i osobne usluge</t>
  </si>
  <si>
    <t>3238 Računalne usluge</t>
  </si>
  <si>
    <t>3239 Ostale usluge</t>
  </si>
  <si>
    <t>324 Naknade troškova osobama izvan radnog odnosa</t>
  </si>
  <si>
    <t>3241 Naknade troškova osobama izvan radnog odnosa</t>
  </si>
  <si>
    <t>329 Ostali nespomenuti rashodi poslovanja</t>
  </si>
  <si>
    <t>3291 Naknade za rad predstavničkih i izvršnih tijela, povjerenstava i slično</t>
  </si>
  <si>
    <t>3292 Premije osiguranja</t>
  </si>
  <si>
    <t>3293 Reprezentacija</t>
  </si>
  <si>
    <t>3294 Članarine i norme</t>
  </si>
  <si>
    <t>3295 Pristojbe i naknade</t>
  </si>
  <si>
    <t>3299 Ostali nespomenuti rashodi poslovanja</t>
  </si>
  <si>
    <t>34 Financijski rashodi</t>
  </si>
  <si>
    <t>342 Kamate za primljene kredite i zajmove</t>
  </si>
  <si>
    <t>343 Ostali financijski rashodi</t>
  </si>
  <si>
    <t>3431 Bankarske usluge i usluge platnog prometa</t>
  </si>
  <si>
    <t>3432 Negativne tečajne razlike i razlike zbog primjene valutne klauzule</t>
  </si>
  <si>
    <t>3433 Zatezne kamate</t>
  </si>
  <si>
    <t>3434 Ostali nespomenuti financijski rashodi</t>
  </si>
  <si>
    <t>35 Subvencije</t>
  </si>
  <si>
    <t>37 Naknade građanima i kućanstvima na temelju osiguranja i druge naknade</t>
  </si>
  <si>
    <t>372 Ostale naknade građanima i kućanstvima iz proračuna</t>
  </si>
  <si>
    <t>3721 Naknade građanima i kućanstvima u novcu</t>
  </si>
  <si>
    <t>3722 Naknade građanima i kućanstvima u naravi</t>
  </si>
  <si>
    <t>38 Ostali rashodi</t>
  </si>
  <si>
    <t>381 Tekuće donacije</t>
  </si>
  <si>
    <t>3811 Tekuće donacije u novcu</t>
  </si>
  <si>
    <t>383 Kazne, penali i naknade štete</t>
  </si>
  <si>
    <t>3831 Naknade šteta pravnim i fizičkim osobama</t>
  </si>
  <si>
    <t>4 Rashodi za nabavu nefinancijske imovine</t>
  </si>
  <si>
    <t>41 Rashodi za nabavu neproizvedene dugotrajne imovine</t>
  </si>
  <si>
    <t>412 Nematerijalna imovina</t>
  </si>
  <si>
    <t>4123 Licence</t>
  </si>
  <si>
    <t>42 Rashodi za nabavu proizvedene dugotrajne imovine</t>
  </si>
  <si>
    <t>421 Građevinski objekti</t>
  </si>
  <si>
    <t>4212 Poslovni objekti</t>
  </si>
  <si>
    <t>422 Postrojenja i oprema</t>
  </si>
  <si>
    <t>4221 Uredska oprema i namještaj</t>
  </si>
  <si>
    <t>4222 Komunikacijska oprema</t>
  </si>
  <si>
    <t>4223 Oprema za održavanje i zaštitu</t>
  </si>
  <si>
    <t>4224 Medicinska i laboratorijska oprema</t>
  </si>
  <si>
    <t>4227 Uređaji, strojevi i oprema za ostale namjene</t>
  </si>
  <si>
    <t>423 Prijevozna sredstva</t>
  </si>
  <si>
    <t>4231 Prijevozna sredstva u cestovnom prometu</t>
  </si>
  <si>
    <t>424 Knjige, umjetnička djela i ostale izložbene vrijednosti</t>
  </si>
  <si>
    <t>4241 Knjige</t>
  </si>
  <si>
    <t>4242 Umjetnička djela (izložena u galerijama, muzejima i slično)</t>
  </si>
  <si>
    <t>426 Nematerijalna proizvedena imovina</t>
  </si>
  <si>
    <t>4262 Ulaganja u računalne programe</t>
  </si>
  <si>
    <t>45 Rashodi za dodatna ulaganja na nefinancijskoj imovini</t>
  </si>
  <si>
    <t>451 Dodatna ulaganja na građevinskim objektima</t>
  </si>
  <si>
    <t>4511 Dodatna ulaganja na građevinskim objektima</t>
  </si>
  <si>
    <t>452 Dodatna ulaganja na postrojenjima i opremi</t>
  </si>
  <si>
    <t>4521 Dodatna ulaganja na postrojenjima i opremi</t>
  </si>
  <si>
    <t>SVEUKUPNO RASHODI</t>
  </si>
  <si>
    <t>B. RAČUN FINANCIRANJA</t>
  </si>
  <si>
    <t>8 Primici od financijske imovine i zaduživanja</t>
  </si>
  <si>
    <t>84 Primici od zaduživanja</t>
  </si>
  <si>
    <t>844 Primljeni krediti i zajmovi od kreditnih i ostalih financijskih institucija izvan javnog sektora</t>
  </si>
  <si>
    <t>SVEUKUPNO PRIMICI</t>
  </si>
  <si>
    <t>5 Izdaci za financijsku imovinu i otplate zajmova</t>
  </si>
  <si>
    <t>54 Izdaci za otplatu glavnice primljenih kredita i zajmova</t>
  </si>
  <si>
    <t>544 Otplata glavnice primljenih kredita i zajmova od kreditnih i ostalih financijskih institucija izvan javnog sektora</t>
  </si>
  <si>
    <t>5443 Otplata glavnice primljenih kredita od tuzemnih kreditnih institucija izvan javnog sektora</t>
  </si>
  <si>
    <t>SVEUKUPNO IZDACI</t>
  </si>
  <si>
    <t>Brojčana oznaka i naziv računa prihoda i rashoda</t>
  </si>
  <si>
    <t>6=5/2*100</t>
  </si>
  <si>
    <t>7=5/4*100</t>
  </si>
  <si>
    <t>Brojčana oznaka i naziv izvora financiranja</t>
  </si>
  <si>
    <t>PRIHODI PO IZVORIMA FINANCIRANJA</t>
  </si>
  <si>
    <t>RASHODI PO IZVORIMA FINANCIRANJA</t>
  </si>
  <si>
    <t>Brojčana oznaka i naziv funkcijske klasifikacije</t>
  </si>
  <si>
    <t>Funk. klas: 04 Ekonomski poslovi</t>
  </si>
  <si>
    <t>Funk. klas: 05 Zaštita okoliša</t>
  </si>
  <si>
    <t>Funk. klas: 07 Zdravstvo</t>
  </si>
  <si>
    <t>Funk. klas: 09 Obrazovanje</t>
  </si>
  <si>
    <t>Funk. klas: 10 Socijalna zaštita</t>
  </si>
  <si>
    <t>RASHODI PREMA FUNKCIJSKOJ KLASIFIKACIJI</t>
  </si>
  <si>
    <t>Brojčana oznaka i naziv računa primitaka i izdataka</t>
  </si>
  <si>
    <t>I. OPĆI DIO</t>
  </si>
  <si>
    <t>Članak 1.</t>
  </si>
  <si>
    <t>Opis</t>
  </si>
  <si>
    <t>RAZLIKA - VIŠAK/MANJAK</t>
  </si>
  <si>
    <t>NETO FINANCIRANJE</t>
  </si>
  <si>
    <t>UKUPAN DONOS MANJKA IZ PRETHODNIH GODINA*</t>
  </si>
  <si>
    <t>UKUPAN DONOS VIŠKA IZ PRETHODNIH GODINA*</t>
  </si>
  <si>
    <t>RASHODI I IZDACI</t>
  </si>
  <si>
    <t>RAZLIKA - višak/manjak</t>
  </si>
  <si>
    <t>II. POSEBNI DIO</t>
  </si>
  <si>
    <t>5=4/3*100</t>
  </si>
  <si>
    <t>Brojčana oznaka i naziv razdjela, glave, izvora financiranja, programa, aktivnosti i projekta</t>
  </si>
  <si>
    <t xml:space="preserve">PRIHODI I PRIMICI </t>
  </si>
  <si>
    <t>D. SREDSTVA IZ PRETHODNIH GODINA</t>
  </si>
  <si>
    <t>6382 Kapitalne pomoći temeljem prijenosa EU sredstava</t>
  </si>
  <si>
    <t>3113 Plaće za prekovremeni rad</t>
  </si>
  <si>
    <t>3131 Doprinosi za mirovinsko osiguranje</t>
  </si>
  <si>
    <t>3813 Tekuće donacije iz EU sredstava</t>
  </si>
  <si>
    <t>Izvor: 11 Opći prihodi i primici</t>
  </si>
  <si>
    <t>Izvor: 71 Prihodi od nefinancijske imovine</t>
  </si>
  <si>
    <t>Izvor: 81 Namjenski primici od zaduživanja</t>
  </si>
  <si>
    <t>Izvor: 43 Ostali prihodi za posebne namjene</t>
  </si>
  <si>
    <t>Izvor: 51 Pomoći EU</t>
  </si>
  <si>
    <t>Izvor: 52 Ostale pomoći</t>
  </si>
  <si>
    <t>Izvor: 44 Decentralizirana sredstva</t>
  </si>
  <si>
    <t>Izvor: 31 Vlastiti prihodi</t>
  </si>
  <si>
    <t>VIŠAK/MANJAK IZ PRETHODNIH GODINA ZA RASPOREDITI/POKRITI</t>
  </si>
  <si>
    <t xml:space="preserve">Indeks 
% </t>
  </si>
  <si>
    <t>4225 Instrumenti, uređaji i strojevi</t>
  </si>
  <si>
    <t>4226 Sportska i glazbena oprema</t>
  </si>
  <si>
    <t>Izvor: 1 OPĆI PRIHODI I PRIMICI</t>
  </si>
  <si>
    <t>Izvor: 3 VLASTITI PRIHODI</t>
  </si>
  <si>
    <t>Izvor: 4 PRIHODI ZA POSEBNE NAMJENE</t>
  </si>
  <si>
    <t>Izvor: 5 POMOĆI</t>
  </si>
  <si>
    <t>Izvor: 72 Prihodi od nadoknade šteta s osnova osiguranja</t>
  </si>
  <si>
    <t>Izvor: 8 NAMJENSKI PRIMICI OD ZADUŽIVANJA</t>
  </si>
  <si>
    <t>042 Poljoprivreda, šumarstvo, ribarstvo i lov</t>
  </si>
  <si>
    <t>044 Rudarstvo, proizvodnja i građevinarstvo</t>
  </si>
  <si>
    <t>045 Promet</t>
  </si>
  <si>
    <t>047 Ostale industrije</t>
  </si>
  <si>
    <t>051 Gospodarenje otpadom</t>
  </si>
  <si>
    <t>053 Smanjenje zagađivanja</t>
  </si>
  <si>
    <t>054 Zaštita bioraznolikosti i krajolika</t>
  </si>
  <si>
    <t>056 Poslovi i usluge zaštite okoliša koji nisu drugdje svrstani</t>
  </si>
  <si>
    <t>071 Medicinski proizvodi, pribor i oprema</t>
  </si>
  <si>
    <t>072 Službe za vanjske pacijente</t>
  </si>
  <si>
    <t>074 Službe javnog zdravstva</t>
  </si>
  <si>
    <t>075 Istraživanje i razvoj zdravstva</t>
  </si>
  <si>
    <t>076 Poslovi i usluge zdravstva koji nisu drugdje svrstani</t>
  </si>
  <si>
    <t>091 Predškolsko i osnovno obrazovanje</t>
  </si>
  <si>
    <t>092 Srednjoškolsko obrazovanje</t>
  </si>
  <si>
    <t>094 Visoka naobrazba</t>
  </si>
  <si>
    <t>095 Obrazovanje koje se ne može definirati po stupnju</t>
  </si>
  <si>
    <t>096 Dodatne usluge u obrazovanju</t>
  </si>
  <si>
    <t>097 Istraživanje i razvoj obrazovanja</t>
  </si>
  <si>
    <t>098 Usluge obrazovanja koje nisu drugdje svrstane</t>
  </si>
  <si>
    <t>102 Starost</t>
  </si>
  <si>
    <t>106 Stanovanje</t>
  </si>
  <si>
    <t>107 Socijalna pomoć stanovništvu koje nije obuhvaćeno redovnim socijalnim programima</t>
  </si>
  <si>
    <t>109 Aktivnosti socijalne zaštite koje nisu drugdje svrstane</t>
  </si>
  <si>
    <t>842 Primljeni krediti i zajmovi od kreditnih i ostalih financijskih institucija u javnom sektoru</t>
  </si>
  <si>
    <t>Indeks 
%</t>
  </si>
  <si>
    <t>Indeks
 %</t>
  </si>
  <si>
    <t>6631 Tekuće donacije</t>
  </si>
  <si>
    <t>Izvor: 61 Donacije</t>
  </si>
  <si>
    <t>Izvor: 6 DONACIJE</t>
  </si>
  <si>
    <t>8422 Primljeni krediti od kreditnih institucija u javnom sektoru</t>
  </si>
  <si>
    <t>8443 Primljeni krediti od tuzemnih kreditnih institucija izvan javnog sektora</t>
  </si>
  <si>
    <t>6323 Tekuće pomoći od institucija i tijela EU</t>
  </si>
  <si>
    <t>6324 Kapitalne pomoći od institucija i tijela EU</t>
  </si>
  <si>
    <t>6419 Ostali prihodi od financijske imovine</t>
  </si>
  <si>
    <t>72 Prihodi od prodaje proizvedene dugotrajne imovine</t>
  </si>
  <si>
    <t>722 Prihodi od prodaje postrojenja i opreme</t>
  </si>
  <si>
    <t>7221 Uredska oprema i namještaj</t>
  </si>
  <si>
    <t>7222 Komunikacijska oprema</t>
  </si>
  <si>
    <t>4214 Ostali građevinski objekti</t>
  </si>
  <si>
    <t>6322 Kapitalne pomoći od međunarodnih organizacija</t>
  </si>
  <si>
    <t>66 Prihodi od prodaje proizvoda i robe te pruženih usluga i prihodi od donacija te povrati po protestiranim jamstvima</t>
  </si>
  <si>
    <t>663 Donacije od pravnih i fizičkih osoba izvan općeg proračuna i povrat donacija po protestiranim jamstvima</t>
  </si>
  <si>
    <t>6632 Kapitalne donacije</t>
  </si>
  <si>
    <t>68 Kazne, upravne mjere i ostali prihodi</t>
  </si>
  <si>
    <t>3133 Doprinosi za obvezno osiguranje u slučaju nezaposlenosti</t>
  </si>
  <si>
    <t>4124 Ostala prava</t>
  </si>
  <si>
    <t>043 Gorivo i energija</t>
  </si>
  <si>
    <t>073 Bolničke službe</t>
  </si>
  <si>
    <t>542 Otplata glavnice primljenih kredita i zajmova od kreditnih i ostalih financijskih institucija u javnom sektoru</t>
  </si>
  <si>
    <t>5422 Otplata glavnice primljenih kredita od kreditnih institucija u javnom sektoru</t>
  </si>
  <si>
    <t>3423 Kamate za primljene kredite i zajmove od kreditnih i ostalih fin. institucija izvan javnog sektora</t>
  </si>
  <si>
    <t>3422 Kamate za primljene kredite i zajmove od kreditnih i ostalih fin. institucija u javnom sektoru</t>
  </si>
  <si>
    <t>Izvor: 7 PRIHODI OD NEFIN. IMOVINE I NADOKNADE ŠTETA S OSNOVA OSIGURANJA</t>
  </si>
  <si>
    <t>VIŠAK PRIHODA NAD RASHODIMA za raspodjelu (preneseni)</t>
  </si>
  <si>
    <t>MANJAK PRIHODA NAD RASHODIMA za pokriće (preneseni)</t>
  </si>
  <si>
    <t>Ostvarenje / izvršenje 
01.01.-30.06.'23.</t>
  </si>
  <si>
    <t>634 Pomoći od izvanproračunskih korisnika</t>
  </si>
  <si>
    <t>6341 Tekuće pomoći od proračunskih korisnika</t>
  </si>
  <si>
    <t>6342 Kapitalne pomoći od izvanproračunskih korisnika</t>
  </si>
  <si>
    <t>636 Pomoći proračunskim korisnicma iz proračuna koji im nije nadležan</t>
  </si>
  <si>
    <t>6361 Tekuće pomoći proračunskim korisnicma iz proračuna koji im nije nadležan</t>
  </si>
  <si>
    <t>6362 Kapitalne pomoći proračunskim korisnicma iz proračuna koji im nije nadležan</t>
  </si>
  <si>
    <t>6415 Prihodi od pozitivnih tečajnih razlika i razlika zbog primjene valutne klauzule</t>
  </si>
  <si>
    <t>6614 Prihodi od prodaje proizvoda i robe</t>
  </si>
  <si>
    <t>67 Prihodi iz nadležnog proračuna i od HZZO-a temeljem ugovornih obveza</t>
  </si>
  <si>
    <t>673 Prihodi od HZZO-a na temelju ugovornih obveza</t>
  </si>
  <si>
    <t>6731 Prihodi od HZZO-a na temelju ugovornih obveza</t>
  </si>
  <si>
    <t>683 Ostali prihodi</t>
  </si>
  <si>
    <t>6831 Ostali prihodi</t>
  </si>
  <si>
    <t>721 Prihodi od prodaje građevinskih objekata</t>
  </si>
  <si>
    <t>7211 Stambeni objekti</t>
  </si>
  <si>
    <t>7227 Uređeji, strojevi i oprema za ostale namjene</t>
  </si>
  <si>
    <t>725 Prihodi od prodaje višegodišnjih nasada i osnovnog stada</t>
  </si>
  <si>
    <t>7252 Osnovno stado</t>
  </si>
  <si>
    <t>3112 Plaće u naravi</t>
  </si>
  <si>
    <t>3114 Plaće za posebne uvjete rada</t>
  </si>
  <si>
    <t>3296 Troškovi sudskih postupaka</t>
  </si>
  <si>
    <t>353 Subvencije trg.društvima, zadrugama, poljoprivrednicima iz EU sredstava</t>
  </si>
  <si>
    <t>3531 Subvencije trg.društvima, zadrugama, poljoprivrednicima iz EU sredstava</t>
  </si>
  <si>
    <t>4213 Ceste, željeznice i ostali prometni objekti</t>
  </si>
  <si>
    <t>425 Višegodišnji nasadi i osnovno stado</t>
  </si>
  <si>
    <t>4251 Višegodišnji nasadi</t>
  </si>
  <si>
    <t>5445 Otplata glavnice primljenih zajmova od ostalih tuzemnih financijskih institucija izvan javnog sektora</t>
  </si>
  <si>
    <t>* Redak UKUPAN DONOS MANJKA/VIŠKA IZ PRETHODNIH GODINA služi kao informacija i ne uzima se u obzir kod uravnoteženja fin. plana, već se fin. plan uravnotežuje retkom VIŠAK/MANJAK IZ PRETHODNIH GODINA ZA RASPOREDITI/POKRITI</t>
  </si>
  <si>
    <t>C. FINANCIJSKI PLAN UKUPNO</t>
  </si>
  <si>
    <t>671 Prihodi iz nadležnog proračuna za financiranje redovne djelatnosti proračunskih korisnika</t>
  </si>
  <si>
    <t>6711 Prihodi iz nadležnog proračuna za financiranje rashoda poslovanja</t>
  </si>
  <si>
    <t>6712 Prihodi iz nadležnog proračuna za financiranje rashoda za nabavu nefinancoijske imovine</t>
  </si>
  <si>
    <t>6714 Prihodi iz nadležnog proračuna za financiranje izdataka za financijsku imovinu i otplatu zajmova</t>
  </si>
  <si>
    <t>639 Prijenosi između proračunskih korisnika istog proračuna</t>
  </si>
  <si>
    <t>6391 Tekući prijenosi između proračunskih korisnika istog proračuna</t>
  </si>
  <si>
    <t>6392 Kapitalni prijenosi između proračunskih korisnika istog proračuna</t>
  </si>
  <si>
    <t>6393 Tekući prijenosi između proračunskih korisnika istog proračuna temeljem prijenosa EU sredstava</t>
  </si>
  <si>
    <t>6394 Kapitalni prijenosi između proračunskih korisnika istog proračuna temeljem prijenosa EU sredstava</t>
  </si>
  <si>
    <t xml:space="preserve">              Rashodi i izdaci u Posebnom dijelu Financijskog plana iskazani po organizacijskoj i programskoj klasifikaciji, izvršeni su kako slijedi:</t>
  </si>
  <si>
    <t>Polja označena žutom bojom popunjavaju se ručno!</t>
  </si>
  <si>
    <t>Ako nema vrijednosti upisuje se 0,00</t>
  </si>
  <si>
    <t>(mogu se i izbrisati retci koji nemaju vrijednosti, ali tada treba provjeriti formule)</t>
  </si>
  <si>
    <t>OŠ ANTE STARČEVIĆA LEPOGLAVA</t>
  </si>
  <si>
    <t>Razdjel: 015 UPRAVNI ODJEL ZA PROSVJETU, KULTURU I SPORT</t>
  </si>
  <si>
    <t>Glava: 01502 OSNOVNO ŠKOLSKO OBRAZOVANJE</t>
  </si>
  <si>
    <t>13801 OŠ ANTE STARČEVIĆA LEPOGLAVA</t>
  </si>
  <si>
    <t>Program: 1140 PROGRAMI EUROPSKIH POSLOVA</t>
  </si>
  <si>
    <t>T114017 Asistenti u nastavi</t>
  </si>
  <si>
    <t>Program: 1210 JAVNE POTREBE U OBRAZOVANJU IZNAD ZAKONSKOG STANDARDA</t>
  </si>
  <si>
    <t>A121016 Programi u školstvu iznad zakonskog standarda</t>
  </si>
  <si>
    <t xml:space="preserve">37 Naknade građanima i kućanstvima na temelju osiguranja i druge naknade </t>
  </si>
  <si>
    <t>A12109 Prehrana učenika</t>
  </si>
  <si>
    <t>A121020 Cjelodnevni boravak učenika</t>
  </si>
  <si>
    <t>Program:1230 ZAKONSKI STANDARD JAVNIH USTANOVA OŠ</t>
  </si>
  <si>
    <t>A123001 Odgojnoobrazovno, administrativno i tehničko osoblje</t>
  </si>
  <si>
    <t>Izvor:11 Opći prihodi i primici</t>
  </si>
  <si>
    <t>K123001 Izgradnja i održavanje školskih objekata</t>
  </si>
  <si>
    <t>Izvor: Decentralizirana sredstva</t>
  </si>
  <si>
    <t xml:space="preserve">Izvorni plan 
2024. </t>
  </si>
  <si>
    <t xml:space="preserve">Tekući  plan
 2024. </t>
  </si>
  <si>
    <t>Ostvarenje / izvršenje 
01.01.-30.06.'24.</t>
  </si>
  <si>
    <t>Izvorni plan 
2024.</t>
  </si>
  <si>
    <t>Tekući plan 
2024.</t>
  </si>
  <si>
    <t>A121023 Građanski odgoj</t>
  </si>
  <si>
    <t>Članak 2.</t>
  </si>
  <si>
    <t xml:space="preserve"> A. RAČUN PRIHODA I RASHODA</t>
  </si>
  <si>
    <t>Tablica1. Izvještaj o prihodima i rashodima prema ekonomskoj klasifikaciji</t>
  </si>
  <si>
    <t>PRIJEDLOG POLUGODIŠNJEG IZVJEŠTAJA O IZVRŠENJU FINANCIJSKOG PLANA</t>
  </si>
  <si>
    <t>Članak 3.</t>
  </si>
  <si>
    <r>
      <t xml:space="preserve">                                             </t>
    </r>
    <r>
      <rPr>
        <b/>
        <sz val="10"/>
        <rFont val="Times New Roman"/>
        <family val="1"/>
        <charset val="238"/>
      </rPr>
      <t xml:space="preserve">                                                                                                                  Članak 4.</t>
    </r>
  </si>
  <si>
    <t xml:space="preserve">              Polugodišnji izvještaj stupa na snagu danom donošenja.</t>
  </si>
  <si>
    <t xml:space="preserve">3221 Uredski materijal i ostali materijalni rashodi </t>
  </si>
  <si>
    <t>32224 Materijal i dijelovi za tekuće i investicijsko održavanje</t>
  </si>
  <si>
    <t>3132 Doprinosi za zdravstveno osiguranje</t>
  </si>
  <si>
    <t xml:space="preserve">        32 Materijalni rashodi</t>
  </si>
  <si>
    <t>3231 usluge telefona, pošte i prijevoza</t>
  </si>
  <si>
    <t>3292 Premija osiguranja</t>
  </si>
  <si>
    <t>3214 ostale naknade troškova zaposlenima</t>
  </si>
  <si>
    <t>Tablica 2. Izvještaj o prihodima i rashodima prema izvorima financiranja</t>
  </si>
  <si>
    <t>Tablica 3.Izvještaj o rashodima prema funkcijskoj klasifikaciji</t>
  </si>
  <si>
    <t>Tablica 4. Izvještaj računa financiranja prema ekonomskoj klasifikaciji</t>
  </si>
  <si>
    <t>PRIMICI PO IZVORIMA FINANCIRANJA</t>
  </si>
  <si>
    <t>IZDACI PO IZVORIMA FINANCIRANJA</t>
  </si>
  <si>
    <t>Tablica 5. Izvještaj računa financiranja prema izvorima finaciranja</t>
  </si>
  <si>
    <t>Izvor : 11 Opći prihodi i primici</t>
  </si>
  <si>
    <t>Izvor : 43 Ostali prihodi za posebne namjene</t>
  </si>
  <si>
    <t>Izvor : 81 Namjenski primici od zaduživanja</t>
  </si>
  <si>
    <t>Izvor : 44Decentralizira sredstva</t>
  </si>
  <si>
    <t xml:space="preserve"> </t>
  </si>
  <si>
    <t>SAŽETAK RAČUNA PRIHODA I RASHODA I RAČUNA FINANCIRANJA</t>
  </si>
  <si>
    <t>Tablica 6. Izvještaj po programskoj klasifikaciji</t>
  </si>
  <si>
    <t xml:space="preserve">Sažetak polugodišnjeg izvještaja o izvršenju Financijskog plana za 2025. godinu izgleda kako slijedi: </t>
  </si>
  <si>
    <t>Ostvarenje / izvršenje 
01.01.-30.06.'25.</t>
  </si>
  <si>
    <t>Izvorni plan 
2025.</t>
  </si>
  <si>
    <t>Tekući plan 
2025.</t>
  </si>
  <si>
    <t xml:space="preserve">Prihodi i rashodi te primici i izdaci ostvareni su, odnosno izvršeni u 2025. godini u Računu prihoda i rashoda i Računu financiranja, uz usporedbu prethodne godine, kako slijedi: </t>
  </si>
  <si>
    <t>Ostvarenje / izvršenje 
01.01.-30.06.'2.</t>
  </si>
  <si>
    <t xml:space="preserve">              Polugodišnji izvještaj o izvršenju Financijskog plana za 2025. godinu objavljuje se na stranicama škole.</t>
  </si>
  <si>
    <t xml:space="preserve">               Lepoglava, 10.07.2025.</t>
  </si>
  <si>
    <t xml:space="preserve">              KLASA: 400-01/25-01/2                                                                                                                     PREDSJEDNIK ŠKOLSKOG ODBORA:</t>
  </si>
  <si>
    <t xml:space="preserve">              URBROJ: 2186-123-25-1                                                                                                                                          SILVIJA KOŠČEC</t>
  </si>
  <si>
    <t>Naknada troškova zaposlenima</t>
  </si>
  <si>
    <t>3239 Rashodi za usluge</t>
  </si>
  <si>
    <t>3224 Rashodi za materijal i energiju</t>
  </si>
  <si>
    <t>3222 Mateijal i sirovine</t>
  </si>
  <si>
    <t>3722 Ostale naknade iz proračuna u naravi</t>
  </si>
  <si>
    <t>3223 rashodi za materijal i energiju</t>
  </si>
  <si>
    <t>A121025 Opskrba školskih ustanova besplatnim higijenskim potrepštinama</t>
  </si>
  <si>
    <t>3812 Tekuće donacije u naravi</t>
  </si>
  <si>
    <t>T121001 Školski medni dan</t>
  </si>
  <si>
    <r>
      <t xml:space="preserve">3222 </t>
    </r>
    <r>
      <rPr>
        <sz val="10"/>
        <color rgb="FFFF0000"/>
        <rFont val="Times New Roman"/>
        <family val="1"/>
        <charset val="238"/>
      </rPr>
      <t>Materijal i sirovine</t>
    </r>
  </si>
  <si>
    <t>ZA 2025. GODINU</t>
  </si>
  <si>
    <t>32336 Zdravstvene i veterinarske usluge</t>
  </si>
  <si>
    <t>32339  Ostale usluge</t>
  </si>
  <si>
    <t>3224 Materijal i dijelovi za tekuće i investicijsko  održavanje</t>
  </si>
  <si>
    <t>3235 Zakupnine i zajmovi</t>
  </si>
  <si>
    <r>
      <t xml:space="preserve">Temeljem odredbi članka 81.,82.,83.,84.,85.,86. Zakona o proračunu (Narodne novine br. 144/2021.), članka 52. Pravilnika o polugodišnjem i godišnjem izvještaju o  izvršenju proračuna i financijskoga plana (NN 85/2023),članka 29. Odluke o izvršenju Proračuna Varaždinske županije za 2025. godinu (Službeni vijesnik Varaždinske županije broj 104/24. i 29/25), točke 68. Statuta OŠ ANTE STARČEVIĆA, LEPOGLAVA, </t>
    </r>
    <r>
      <rPr>
        <sz val="12"/>
        <rFont val="Times New Roman"/>
        <family val="1"/>
        <charset val="238"/>
      </rPr>
      <t xml:space="preserve"> Školski Odbor</t>
    </r>
    <r>
      <rPr>
        <sz val="12"/>
        <color theme="1"/>
        <rFont val="Times New Roman"/>
        <family val="1"/>
        <charset val="238"/>
      </rPr>
      <t xml:space="preserve"> na sjednici održanoj 10.07.2025. godine, donosi: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</si>
</sst>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,##0.0"/>
    <numFmt numFmtId="165" formatCode="#,##0.000"/>
    <numFmt numFmtId="166" formatCode="_-* #,##0_-;\-* #,##0_-;_-* &quot;-&quot;??_-;_-@_-"/>
  </numFmts>
  <fonts count="5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sz val="8"/>
      <color rgb="FF000000"/>
      <name val="Times New Roman"/>
      <family val="1"/>
      <charset val="238"/>
    </font>
    <font>
      <sz val="8"/>
      <color theme="1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0"/>
      <color theme="0"/>
      <name val="Times New Roman"/>
      <family val="1"/>
      <charset val="238"/>
    </font>
    <font>
      <sz val="11"/>
      <name val="Times New Roman"/>
      <family val="1"/>
      <charset val="238"/>
    </font>
    <font>
      <sz val="11"/>
      <color indexed="8"/>
      <name val="Calibri"/>
      <family val="2"/>
      <charset val="238"/>
    </font>
    <font>
      <sz val="10"/>
      <name val="Times New Roman"/>
      <family val="1"/>
      <charset val="238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5"/>
      <color theme="1"/>
      <name val="Times New Roman"/>
      <family val="1"/>
      <charset val="238"/>
    </font>
    <font>
      <sz val="15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2"/>
      <name val="Times New Roman"/>
      <family val="1"/>
      <charset val="238"/>
    </font>
    <font>
      <i/>
      <sz val="10"/>
      <color theme="0" tint="-0.499984740745262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sz val="11"/>
      <color theme="3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2"/>
      <name val="Times New Roman"/>
      <family val="1"/>
      <charset val="238"/>
    </font>
    <font>
      <sz val="11"/>
      <color rgb="FF0070C0"/>
      <name val="Calibri"/>
      <family val="2"/>
      <charset val="238"/>
      <scheme val="minor"/>
    </font>
    <font>
      <sz val="10"/>
      <color theme="0"/>
      <name val="Times New Roman"/>
      <family val="1"/>
      <charset val="238"/>
    </font>
    <font>
      <sz val="10"/>
      <color rgb="FF0070C0"/>
      <name val="Times New Roman"/>
      <family val="1"/>
      <charset val="238"/>
    </font>
    <font>
      <b/>
      <sz val="15"/>
      <color rgb="FF0070C0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sz val="10"/>
      <color theme="1"/>
      <name val="Calibri"/>
      <family val="2"/>
      <charset val="238"/>
      <scheme val="minor"/>
    </font>
    <font>
      <b/>
      <sz val="10"/>
      <color rgb="FFFF0000"/>
      <name val="Times New Roman"/>
      <family val="1"/>
      <charset val="238"/>
    </font>
  </fonts>
  <fills count="4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ADD8E6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4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8" fillId="0" borderId="0"/>
    <xf numFmtId="0" fontId="28" fillId="0" borderId="0"/>
    <xf numFmtId="0" fontId="29" fillId="0" borderId="0"/>
    <xf numFmtId="43" fontId="1" fillId="0" borderId="0" applyFont="0" applyFill="0" applyBorder="0" applyAlignment="0" applyProtection="0"/>
  </cellStyleXfs>
  <cellXfs count="172">
    <xf numFmtId="0" fontId="0" fillId="0" borderId="0" xfId="0"/>
    <xf numFmtId="0" fontId="19" fillId="0" borderId="0" xfId="0" applyFont="1" applyAlignment="1">
      <alignment horizontal="left" indent="1"/>
    </xf>
    <xf numFmtId="0" fontId="18" fillId="0" borderId="0" xfId="0" applyFont="1" applyAlignment="1">
      <alignment horizontal="center"/>
    </xf>
    <xf numFmtId="0" fontId="20" fillId="0" borderId="0" xfId="0" applyFont="1" applyAlignment="1">
      <alignment horizontal="left" indent="1"/>
    </xf>
    <xf numFmtId="0" fontId="23" fillId="0" borderId="0" xfId="0" applyFont="1" applyAlignment="1">
      <alignment horizontal="left" indent="1"/>
    </xf>
    <xf numFmtId="0" fontId="25" fillId="0" borderId="0" xfId="0" applyFont="1" applyAlignment="1">
      <alignment horizontal="left" indent="1"/>
    </xf>
    <xf numFmtId="0" fontId="27" fillId="36" borderId="0" xfId="0" applyFont="1" applyFill="1" applyBorder="1" applyAlignment="1">
      <alignment horizontal="left" wrapText="1" indent="1"/>
    </xf>
    <xf numFmtId="0" fontId="18" fillId="0" borderId="0" xfId="0" applyFont="1" applyAlignment="1">
      <alignment horizontal="right"/>
    </xf>
    <xf numFmtId="0" fontId="20" fillId="0" borderId="0" xfId="0" applyFont="1" applyAlignment="1">
      <alignment horizontal="right" indent="1"/>
    </xf>
    <xf numFmtId="0" fontId="19" fillId="0" borderId="0" xfId="0" applyFont="1" applyAlignment="1">
      <alignment horizontal="right" indent="1"/>
    </xf>
    <xf numFmtId="4" fontId="24" fillId="34" borderId="0" xfId="0" applyNumberFormat="1" applyFont="1" applyFill="1" applyBorder="1" applyAlignment="1">
      <alignment horizontal="right" wrapText="1" indent="1"/>
    </xf>
    <xf numFmtId="0" fontId="31" fillId="0" borderId="0" xfId="0" applyFont="1"/>
    <xf numFmtId="0" fontId="34" fillId="35" borderId="0" xfId="0" applyFont="1" applyFill="1"/>
    <xf numFmtId="0" fontId="20" fillId="35" borderId="0" xfId="0" applyFont="1" applyFill="1"/>
    <xf numFmtId="0" fontId="20" fillId="35" borderId="0" xfId="0" applyFont="1" applyFill="1" applyAlignment="1">
      <alignment horizontal="center"/>
    </xf>
    <xf numFmtId="0" fontId="31" fillId="35" borderId="0" xfId="0" applyFont="1" applyFill="1" applyAlignment="1">
      <alignment horizontal="center"/>
    </xf>
    <xf numFmtId="0" fontId="35" fillId="0" borderId="0" xfId="0" applyFont="1"/>
    <xf numFmtId="4" fontId="31" fillId="0" borderId="0" xfId="0" applyNumberFormat="1" applyFont="1"/>
    <xf numFmtId="0" fontId="30" fillId="35" borderId="0" xfId="0" applyFont="1" applyFill="1" applyBorder="1" applyAlignment="1">
      <alignment horizontal="left" vertical="center" wrapText="1" indent="1"/>
    </xf>
    <xf numFmtId="4" fontId="30" fillId="35" borderId="0" xfId="0" applyNumberFormat="1" applyFont="1" applyFill="1" applyBorder="1" applyAlignment="1">
      <alignment horizontal="right" vertical="center" wrapText="1"/>
    </xf>
    <xf numFmtId="0" fontId="37" fillId="35" borderId="0" xfId="0" applyFont="1" applyFill="1" applyBorder="1" applyAlignment="1">
      <alignment horizontal="left" vertical="center" wrapText="1" indent="1"/>
    </xf>
    <xf numFmtId="4" fontId="37" fillId="35" borderId="0" xfId="0" applyNumberFormat="1" applyFont="1" applyFill="1" applyBorder="1" applyAlignment="1">
      <alignment horizontal="right" vertical="center" wrapText="1"/>
    </xf>
    <xf numFmtId="4" fontId="38" fillId="35" borderId="0" xfId="0" applyNumberFormat="1" applyFont="1" applyFill="1" applyBorder="1" applyAlignment="1">
      <alignment horizontal="right" vertical="center" wrapText="1"/>
    </xf>
    <xf numFmtId="4" fontId="19" fillId="35" borderId="0" xfId="0" applyNumberFormat="1" applyFont="1" applyFill="1" applyAlignment="1">
      <alignment horizontal="right"/>
    </xf>
    <xf numFmtId="0" fontId="26" fillId="37" borderId="0" xfId="0" applyFont="1" applyFill="1" applyBorder="1" applyAlignment="1">
      <alignment horizontal="left" vertical="center" wrapText="1" indent="1"/>
    </xf>
    <xf numFmtId="4" fontId="26" fillId="37" borderId="0" xfId="0" applyNumberFormat="1" applyFont="1" applyFill="1" applyBorder="1" applyAlignment="1">
      <alignment horizontal="right" vertical="center" wrapText="1"/>
    </xf>
    <xf numFmtId="0" fontId="21" fillId="35" borderId="11" xfId="0" applyFont="1" applyFill="1" applyBorder="1" applyAlignment="1">
      <alignment horizontal="center" vertical="center" wrapText="1"/>
    </xf>
    <xf numFmtId="0" fontId="32" fillId="0" borderId="0" xfId="0" applyFont="1"/>
    <xf numFmtId="0" fontId="31" fillId="0" borderId="0" xfId="0" applyFont="1" applyFill="1"/>
    <xf numFmtId="4" fontId="31" fillId="0" borderId="0" xfId="0" applyNumberFormat="1" applyFont="1" applyFill="1"/>
    <xf numFmtId="0" fontId="0" fillId="35" borderId="0" xfId="0" applyFill="1"/>
    <xf numFmtId="164" fontId="0" fillId="35" borderId="0" xfId="0" applyNumberFormat="1" applyFill="1"/>
    <xf numFmtId="164" fontId="33" fillId="35" borderId="0" xfId="0" applyNumberFormat="1" applyFont="1" applyFill="1" applyAlignment="1">
      <alignment horizontal="center"/>
    </xf>
    <xf numFmtId="164" fontId="0" fillId="0" borderId="0" xfId="0" applyNumberFormat="1"/>
    <xf numFmtId="164" fontId="20" fillId="35" borderId="0" xfId="0" applyNumberFormat="1" applyFont="1" applyFill="1"/>
    <xf numFmtId="164" fontId="34" fillId="35" borderId="0" xfId="0" applyNumberFormat="1" applyFont="1" applyFill="1"/>
    <xf numFmtId="164" fontId="20" fillId="35" borderId="0" xfId="0" applyNumberFormat="1" applyFont="1" applyFill="1" applyAlignment="1">
      <alignment horizontal="center"/>
    </xf>
    <xf numFmtId="164" fontId="31" fillId="35" borderId="0" xfId="0" applyNumberFormat="1" applyFont="1" applyFill="1" applyAlignment="1">
      <alignment horizontal="center"/>
    </xf>
    <xf numFmtId="164" fontId="21" fillId="35" borderId="11" xfId="0" applyNumberFormat="1" applyFont="1" applyFill="1" applyBorder="1" applyAlignment="1">
      <alignment horizontal="center" vertical="center" wrapText="1"/>
    </xf>
    <xf numFmtId="164" fontId="30" fillId="35" borderId="0" xfId="0" applyNumberFormat="1" applyFont="1" applyFill="1" applyBorder="1" applyAlignment="1">
      <alignment horizontal="right" vertical="center" wrapText="1"/>
    </xf>
    <xf numFmtId="164" fontId="37" fillId="35" borderId="0" xfId="0" applyNumberFormat="1" applyFont="1" applyFill="1" applyBorder="1" applyAlignment="1">
      <alignment horizontal="right" vertical="center" wrapText="1"/>
    </xf>
    <xf numFmtId="164" fontId="26" fillId="37" borderId="0" xfId="0" applyNumberFormat="1" applyFont="1" applyFill="1" applyBorder="1" applyAlignment="1">
      <alignment horizontal="right" vertical="center" wrapText="1"/>
    </xf>
    <xf numFmtId="164" fontId="31" fillId="0" borderId="0" xfId="0" applyNumberFormat="1" applyFont="1" applyFill="1"/>
    <xf numFmtId="164" fontId="31" fillId="0" borderId="0" xfId="0" applyNumberFormat="1" applyFont="1"/>
    <xf numFmtId="164" fontId="19" fillId="0" borderId="0" xfId="0" applyNumberFormat="1" applyFont="1" applyAlignment="1">
      <alignment horizontal="left" indent="1"/>
    </xf>
    <xf numFmtId="0" fontId="25" fillId="0" borderId="0" xfId="0" applyFont="1" applyBorder="1" applyAlignment="1">
      <alignment horizontal="left"/>
    </xf>
    <xf numFmtId="4" fontId="27" fillId="36" borderId="0" xfId="0" applyNumberFormat="1" applyFont="1" applyFill="1" applyBorder="1" applyAlignment="1">
      <alignment horizontal="right" wrapText="1" indent="1"/>
    </xf>
    <xf numFmtId="164" fontId="27" fillId="36" borderId="0" xfId="0" applyNumberFormat="1" applyFont="1" applyFill="1" applyBorder="1" applyAlignment="1">
      <alignment horizontal="right" wrapText="1" indent="1"/>
    </xf>
    <xf numFmtId="0" fontId="21" fillId="34" borderId="0" xfId="0" applyFont="1" applyFill="1" applyBorder="1" applyAlignment="1">
      <alignment horizontal="left" wrapText="1" indent="3"/>
    </xf>
    <xf numFmtId="0" fontId="24" fillId="34" borderId="0" xfId="0" applyFont="1" applyFill="1" applyBorder="1" applyAlignment="1">
      <alignment horizontal="left" wrapText="1" indent="3"/>
    </xf>
    <xf numFmtId="164" fontId="27" fillId="36" borderId="0" xfId="0" applyNumberFormat="1" applyFont="1" applyFill="1" applyBorder="1" applyAlignment="1">
      <alignment wrapText="1"/>
    </xf>
    <xf numFmtId="0" fontId="21" fillId="34" borderId="0" xfId="0" applyFont="1" applyFill="1" applyBorder="1" applyAlignment="1">
      <alignment horizontal="left" wrapText="1" indent="2"/>
    </xf>
    <xf numFmtId="0" fontId="24" fillId="34" borderId="0" xfId="0" applyFont="1" applyFill="1" applyBorder="1" applyAlignment="1">
      <alignment horizontal="left" wrapText="1" indent="2"/>
    </xf>
    <xf numFmtId="0" fontId="22" fillId="0" borderId="11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right" vertical="center" wrapText="1"/>
    </xf>
    <xf numFmtId="0" fontId="21" fillId="0" borderId="11" xfId="0" applyFont="1" applyBorder="1" applyAlignment="1">
      <alignment horizontal="center" vertical="center" wrapText="1"/>
    </xf>
    <xf numFmtId="0" fontId="36" fillId="35" borderId="0" xfId="0" applyFont="1" applyFill="1" applyBorder="1" applyAlignment="1">
      <alignment wrapText="1"/>
    </xf>
    <xf numFmtId="0" fontId="21" fillId="34" borderId="11" xfId="0" applyFont="1" applyFill="1" applyBorder="1" applyAlignment="1">
      <alignment horizontal="left" wrapText="1" indent="2"/>
    </xf>
    <xf numFmtId="4" fontId="21" fillId="34" borderId="11" xfId="0" applyNumberFormat="1" applyFont="1" applyFill="1" applyBorder="1" applyAlignment="1">
      <alignment horizontal="right" wrapText="1" indent="1"/>
    </xf>
    <xf numFmtId="4" fontId="21" fillId="34" borderId="0" xfId="0" applyNumberFormat="1" applyFont="1" applyFill="1" applyBorder="1" applyAlignment="1">
      <alignment wrapText="1"/>
    </xf>
    <xf numFmtId="0" fontId="22" fillId="35" borderId="11" xfId="0" applyFont="1" applyFill="1" applyBorder="1" applyAlignment="1">
      <alignment horizontal="center" vertical="center" wrapText="1"/>
    </xf>
    <xf numFmtId="164" fontId="22" fillId="35" borderId="11" xfId="0" applyNumberFormat="1" applyFont="1" applyFill="1" applyBorder="1" applyAlignment="1">
      <alignment horizontal="center" vertical="center" wrapText="1"/>
    </xf>
    <xf numFmtId="0" fontId="39" fillId="0" borderId="0" xfId="0" applyFont="1"/>
    <xf numFmtId="0" fontId="16" fillId="0" borderId="0" xfId="0" applyFont="1"/>
    <xf numFmtId="4" fontId="19" fillId="0" borderId="0" xfId="0" applyNumberFormat="1" applyFont="1" applyAlignment="1">
      <alignment horizontal="left" indent="1"/>
    </xf>
    <xf numFmtId="4" fontId="30" fillId="37" borderId="0" xfId="0" applyNumberFormat="1" applyFont="1" applyFill="1" applyBorder="1" applyAlignment="1">
      <alignment horizontal="right" vertical="center" wrapText="1"/>
    </xf>
    <xf numFmtId="164" fontId="30" fillId="37" borderId="0" xfId="0" applyNumberFormat="1" applyFont="1" applyFill="1" applyBorder="1" applyAlignment="1">
      <alignment horizontal="right" vertical="center" wrapText="1"/>
    </xf>
    <xf numFmtId="0" fontId="26" fillId="35" borderId="10" xfId="0" applyFont="1" applyFill="1" applyBorder="1" applyAlignment="1">
      <alignment horizontal="left" vertical="center" wrapText="1" indent="1"/>
    </xf>
    <xf numFmtId="4" fontId="26" fillId="35" borderId="10" xfId="0" applyNumberFormat="1" applyFont="1" applyFill="1" applyBorder="1" applyAlignment="1">
      <alignment horizontal="right" vertical="center" wrapText="1"/>
    </xf>
    <xf numFmtId="164" fontId="26" fillId="35" borderId="10" xfId="0" applyNumberFormat="1" applyFont="1" applyFill="1" applyBorder="1" applyAlignment="1">
      <alignment horizontal="right" vertical="center" wrapText="1"/>
    </xf>
    <xf numFmtId="0" fontId="19" fillId="37" borderId="0" xfId="0" applyFont="1" applyFill="1" applyAlignment="1">
      <alignment horizontal="right"/>
    </xf>
    <xf numFmtId="164" fontId="19" fillId="37" borderId="0" xfId="0" applyNumberFormat="1" applyFont="1" applyFill="1" applyAlignment="1">
      <alignment horizontal="right"/>
    </xf>
    <xf numFmtId="0" fontId="26" fillId="37" borderId="13" xfId="0" applyFont="1" applyFill="1" applyBorder="1" applyAlignment="1">
      <alignment horizontal="left" vertical="center" wrapText="1" indent="1"/>
    </xf>
    <xf numFmtId="4" fontId="38" fillId="37" borderId="13" xfId="0" applyNumberFormat="1" applyFont="1" applyFill="1" applyBorder="1" applyAlignment="1">
      <alignment horizontal="right" vertical="center" wrapText="1"/>
    </xf>
    <xf numFmtId="4" fontId="30" fillId="37" borderId="13" xfId="0" applyNumberFormat="1" applyFont="1" applyFill="1" applyBorder="1" applyAlignment="1">
      <alignment horizontal="right" vertical="center" wrapText="1"/>
    </xf>
    <xf numFmtId="164" fontId="30" fillId="37" borderId="13" xfId="0" applyNumberFormat="1" applyFont="1" applyFill="1" applyBorder="1" applyAlignment="1">
      <alignment horizontal="right" vertical="center" wrapText="1"/>
    </xf>
    <xf numFmtId="0" fontId="26" fillId="37" borderId="11" xfId="0" applyFont="1" applyFill="1" applyBorder="1" applyAlignment="1">
      <alignment horizontal="left" vertical="center" wrapText="1" indent="1"/>
    </xf>
    <xf numFmtId="4" fontId="25" fillId="37" borderId="11" xfId="0" applyNumberFormat="1" applyFont="1" applyFill="1" applyBorder="1"/>
    <xf numFmtId="0" fontId="22" fillId="35" borderId="12" xfId="0" applyFont="1" applyFill="1" applyBorder="1" applyAlignment="1">
      <alignment horizontal="center" vertical="center" wrapText="1"/>
    </xf>
    <xf numFmtId="164" fontId="22" fillId="35" borderId="12" xfId="0" applyNumberFormat="1" applyFont="1" applyFill="1" applyBorder="1" applyAlignment="1">
      <alignment horizontal="center" vertical="center" wrapText="1"/>
    </xf>
    <xf numFmtId="4" fontId="25" fillId="0" borderId="0" xfId="0" applyNumberFormat="1" applyFont="1" applyAlignment="1">
      <alignment horizontal="left" indent="1"/>
    </xf>
    <xf numFmtId="4" fontId="27" fillId="36" borderId="0" xfId="0" applyNumberFormat="1" applyFont="1" applyFill="1" applyBorder="1" applyAlignment="1">
      <alignment horizontal="left" wrapText="1" indent="1"/>
    </xf>
    <xf numFmtId="164" fontId="25" fillId="0" borderId="0" xfId="0" applyNumberFormat="1" applyFont="1" applyAlignment="1"/>
    <xf numFmtId="164" fontId="19" fillId="0" borderId="0" xfId="0" applyNumberFormat="1" applyFont="1" applyAlignment="1"/>
    <xf numFmtId="0" fontId="0" fillId="35" borderId="0" xfId="0" applyFill="1" applyBorder="1"/>
    <xf numFmtId="0" fontId="41" fillId="35" borderId="0" xfId="0" applyFont="1" applyFill="1" applyBorder="1" applyAlignment="1">
      <alignment horizontal="right" vertical="center"/>
    </xf>
    <xf numFmtId="0" fontId="40" fillId="35" borderId="0" xfId="0" applyFont="1" applyFill="1" applyAlignment="1">
      <alignment horizontal="left" vertical="center" indent="6"/>
    </xf>
    <xf numFmtId="0" fontId="26" fillId="35" borderId="11" xfId="0" applyFont="1" applyFill="1" applyBorder="1" applyAlignment="1">
      <alignment horizontal="left" wrapText="1" indent="2"/>
    </xf>
    <xf numFmtId="0" fontId="21" fillId="38" borderId="0" xfId="0" applyFont="1" applyFill="1" applyBorder="1" applyAlignment="1">
      <alignment horizontal="left" wrapText="1" indent="3"/>
    </xf>
    <xf numFmtId="0" fontId="43" fillId="0" borderId="0" xfId="0" applyFont="1"/>
    <xf numFmtId="164" fontId="44" fillId="36" borderId="0" xfId="0" applyNumberFormat="1" applyFont="1" applyFill="1" applyBorder="1" applyAlignment="1">
      <alignment horizontal="right" wrapText="1" indent="1"/>
    </xf>
    <xf numFmtId="0" fontId="22" fillId="35" borderId="10" xfId="0" applyFont="1" applyFill="1" applyBorder="1" applyAlignment="1">
      <alignment horizontal="center" vertical="center" wrapText="1"/>
    </xf>
    <xf numFmtId="4" fontId="37" fillId="0" borderId="0" xfId="0" applyNumberFormat="1" applyFont="1" applyFill="1" applyBorder="1" applyAlignment="1">
      <alignment horizontal="right" vertical="center" wrapText="1"/>
    </xf>
    <xf numFmtId="0" fontId="0" fillId="35" borderId="0" xfId="0" applyFont="1" applyFill="1" applyBorder="1"/>
    <xf numFmtId="164" fontId="0" fillId="35" borderId="0" xfId="0" applyNumberFormat="1" applyFill="1" applyBorder="1"/>
    <xf numFmtId="164" fontId="21" fillId="34" borderId="11" xfId="0" applyNumberFormat="1" applyFont="1" applyFill="1" applyBorder="1" applyAlignment="1">
      <alignment horizontal="right" wrapText="1"/>
    </xf>
    <xf numFmtId="0" fontId="33" fillId="35" borderId="0" xfId="0" applyFont="1" applyFill="1" applyAlignment="1">
      <alignment horizontal="center"/>
    </xf>
    <xf numFmtId="0" fontId="21" fillId="0" borderId="0" xfId="0" applyFont="1" applyFill="1" applyBorder="1" applyAlignment="1">
      <alignment horizontal="left" wrapText="1" indent="3"/>
    </xf>
    <xf numFmtId="0" fontId="47" fillId="35" borderId="0" xfId="0" applyFont="1" applyFill="1" applyBorder="1" applyAlignment="1">
      <alignment horizontal="right" vertical="center"/>
    </xf>
    <xf numFmtId="0" fontId="26" fillId="38" borderId="0" xfId="0" applyFont="1" applyFill="1" applyBorder="1" applyAlignment="1">
      <alignment horizontal="left" wrapText="1" indent="3"/>
    </xf>
    <xf numFmtId="0" fontId="31" fillId="39" borderId="0" xfId="0" applyFont="1" applyFill="1"/>
    <xf numFmtId="0" fontId="19" fillId="39" borderId="0" xfId="0" applyFont="1" applyFill="1" applyAlignment="1">
      <alignment horizontal="left" indent="1"/>
    </xf>
    <xf numFmtId="0" fontId="48" fillId="0" borderId="0" xfId="0" applyFont="1" applyAlignment="1"/>
    <xf numFmtId="4" fontId="24" fillId="34" borderId="0" xfId="0" applyNumberFormat="1" applyFont="1" applyFill="1" applyAlignment="1">
      <alignment horizontal="right" wrapText="1" indent="1"/>
    </xf>
    <xf numFmtId="4" fontId="21" fillId="34" borderId="0" xfId="0" applyNumberFormat="1" applyFont="1" applyFill="1" applyAlignment="1">
      <alignment horizontal="right" wrapText="1" indent="1"/>
    </xf>
    <xf numFmtId="4" fontId="26" fillId="35" borderId="0" xfId="0" applyNumberFormat="1" applyFont="1" applyFill="1" applyBorder="1" applyAlignment="1">
      <alignment horizontal="right" vertical="center" wrapText="1"/>
    </xf>
    <xf numFmtId="4" fontId="30" fillId="35" borderId="0" xfId="0" applyNumberFormat="1" applyFont="1" applyFill="1" applyBorder="1" applyAlignment="1">
      <alignment vertical="center" wrapText="1"/>
    </xf>
    <xf numFmtId="4" fontId="24" fillId="34" borderId="0" xfId="0" applyNumberFormat="1" applyFont="1" applyFill="1" applyAlignment="1">
      <alignment wrapText="1"/>
    </xf>
    <xf numFmtId="4" fontId="27" fillId="36" borderId="0" xfId="0" applyNumberFormat="1" applyFont="1" applyFill="1" applyBorder="1" applyAlignment="1">
      <alignment horizontal="right" wrapText="1"/>
    </xf>
    <xf numFmtId="4" fontId="21" fillId="34" borderId="0" xfId="0" applyNumberFormat="1" applyFont="1" applyFill="1" applyBorder="1" applyAlignment="1">
      <alignment horizontal="right" wrapText="1"/>
    </xf>
    <xf numFmtId="4" fontId="21" fillId="34" borderId="0" xfId="0" applyNumberFormat="1" applyFont="1" applyFill="1" applyAlignment="1">
      <alignment horizontal="right" wrapText="1"/>
    </xf>
    <xf numFmtId="4" fontId="24" fillId="34" borderId="0" xfId="0" applyNumberFormat="1" applyFont="1" applyFill="1" applyBorder="1" applyAlignment="1">
      <alignment horizontal="right" wrapText="1"/>
    </xf>
    <xf numFmtId="4" fontId="24" fillId="34" borderId="0" xfId="0" applyNumberFormat="1" applyFont="1" applyFill="1" applyAlignment="1">
      <alignment horizontal="right" wrapText="1"/>
    </xf>
    <xf numFmtId="4" fontId="21" fillId="35" borderId="0" xfId="0" applyNumberFormat="1" applyFont="1" applyFill="1" applyBorder="1" applyAlignment="1">
      <alignment horizontal="right" wrapText="1"/>
    </xf>
    <xf numFmtId="4" fontId="21" fillId="34" borderId="11" xfId="0" applyNumberFormat="1" applyFont="1" applyFill="1" applyBorder="1" applyAlignment="1">
      <alignment horizontal="right" wrapText="1"/>
    </xf>
    <xf numFmtId="4" fontId="19" fillId="0" borderId="0" xfId="0" applyNumberFormat="1" applyFont="1" applyAlignment="1">
      <alignment horizontal="right"/>
    </xf>
    <xf numFmtId="164" fontId="27" fillId="36" borderId="0" xfId="0" applyNumberFormat="1" applyFont="1" applyFill="1" applyBorder="1" applyAlignment="1">
      <alignment horizontal="right" wrapText="1"/>
    </xf>
    <xf numFmtId="164" fontId="21" fillId="34" borderId="0" xfId="0" applyNumberFormat="1" applyFont="1" applyFill="1" applyBorder="1" applyAlignment="1">
      <alignment horizontal="right" wrapText="1"/>
    </xf>
    <xf numFmtId="164" fontId="24" fillId="34" borderId="0" xfId="0" applyNumberFormat="1" applyFont="1" applyFill="1" applyBorder="1" applyAlignment="1">
      <alignment horizontal="right" wrapText="1"/>
    </xf>
    <xf numFmtId="164" fontId="19" fillId="0" borderId="0" xfId="0" applyNumberFormat="1" applyFont="1" applyAlignment="1">
      <alignment horizontal="right"/>
    </xf>
    <xf numFmtId="164" fontId="25" fillId="0" borderId="0" xfId="0" applyNumberFormat="1" applyFont="1" applyAlignment="1">
      <alignment horizontal="right"/>
    </xf>
    <xf numFmtId="4" fontId="21" fillId="38" borderId="0" xfId="0" applyNumberFormat="1" applyFont="1" applyFill="1" applyBorder="1" applyAlignment="1">
      <alignment horizontal="right" wrapText="1"/>
    </xf>
    <xf numFmtId="4" fontId="26" fillId="35" borderId="11" xfId="0" applyNumberFormat="1" applyFont="1" applyFill="1" applyBorder="1" applyAlignment="1">
      <alignment horizontal="right" wrapText="1"/>
    </xf>
    <xf numFmtId="164" fontId="21" fillId="38" borderId="0" xfId="0" applyNumberFormat="1" applyFont="1" applyFill="1" applyBorder="1" applyAlignment="1">
      <alignment horizontal="right" wrapText="1"/>
    </xf>
    <xf numFmtId="0" fontId="21" fillId="34" borderId="0" xfId="0" applyFont="1" applyFill="1" applyAlignment="1">
      <alignment horizontal="left" wrapText="1" indent="1"/>
    </xf>
    <xf numFmtId="0" fontId="24" fillId="34" borderId="0" xfId="0" applyFont="1" applyFill="1" applyAlignment="1">
      <alignment horizontal="left" wrapText="1" indent="3"/>
    </xf>
    <xf numFmtId="4" fontId="21" fillId="33" borderId="0" xfId="0" applyNumberFormat="1" applyFont="1" applyFill="1" applyAlignment="1">
      <alignment horizontal="right" wrapText="1" indent="1"/>
    </xf>
    <xf numFmtId="0" fontId="27" fillId="36" borderId="0" xfId="0" applyFont="1" applyFill="1" applyAlignment="1">
      <alignment horizontal="left" wrapText="1" indent="1"/>
    </xf>
    <xf numFmtId="4" fontId="27" fillId="36" borderId="0" xfId="0" applyNumberFormat="1" applyFont="1" applyFill="1" applyAlignment="1">
      <alignment horizontal="right" wrapText="1" indent="1"/>
    </xf>
    <xf numFmtId="0" fontId="45" fillId="34" borderId="0" xfId="0" applyFont="1" applyFill="1" applyAlignment="1">
      <alignment horizontal="left" wrapText="1" indent="3"/>
    </xf>
    <xf numFmtId="4" fontId="45" fillId="34" borderId="0" xfId="0" applyNumberFormat="1" applyFont="1" applyFill="1" applyAlignment="1">
      <alignment horizontal="right" wrapText="1" indent="1"/>
    </xf>
    <xf numFmtId="4" fontId="24" fillId="34" borderId="0" xfId="0" applyNumberFormat="1" applyFont="1" applyFill="1" applyAlignment="1">
      <alignment horizontal="left" wrapText="1" indent="1"/>
    </xf>
    <xf numFmtId="164" fontId="21" fillId="34" borderId="0" xfId="0" applyNumberFormat="1" applyFont="1" applyFill="1" applyAlignment="1">
      <alignment horizontal="right" wrapText="1" indent="1"/>
    </xf>
    <xf numFmtId="164" fontId="45" fillId="34" borderId="0" xfId="0" applyNumberFormat="1" applyFont="1" applyFill="1" applyAlignment="1">
      <alignment horizontal="right" wrapText="1" indent="1"/>
    </xf>
    <xf numFmtId="164" fontId="24" fillId="34" borderId="0" xfId="0" applyNumberFormat="1" applyFont="1" applyFill="1" applyAlignment="1">
      <alignment horizontal="left" wrapText="1" indent="1"/>
    </xf>
    <xf numFmtId="0" fontId="49" fillId="34" borderId="0" xfId="0" applyFont="1" applyFill="1" applyAlignment="1">
      <alignment horizontal="left" wrapText="1" indent="1"/>
    </xf>
    <xf numFmtId="0" fontId="49" fillId="33" borderId="0" xfId="0" applyFont="1" applyFill="1" applyAlignment="1">
      <alignment horizontal="left" wrapText="1" indent="1"/>
    </xf>
    <xf numFmtId="0" fontId="49" fillId="34" borderId="0" xfId="0" applyFont="1" applyFill="1" applyAlignment="1">
      <alignment horizontal="left" wrapText="1" indent="5"/>
    </xf>
    <xf numFmtId="0" fontId="38" fillId="34" borderId="0" xfId="0" applyFont="1" applyFill="1" applyAlignment="1">
      <alignment horizontal="left" wrapText="1" indent="5"/>
    </xf>
    <xf numFmtId="4" fontId="25" fillId="34" borderId="0" xfId="0" applyNumberFormat="1" applyFont="1" applyFill="1" applyAlignment="1">
      <alignment horizontal="right" wrapText="1" indent="1"/>
    </xf>
    <xf numFmtId="4" fontId="19" fillId="34" borderId="0" xfId="0" applyNumberFormat="1" applyFont="1" applyFill="1" applyAlignment="1">
      <alignment horizontal="right" wrapText="1" indent="1"/>
    </xf>
    <xf numFmtId="4" fontId="26" fillId="34" borderId="0" xfId="0" applyNumberFormat="1" applyFont="1" applyFill="1" applyAlignment="1">
      <alignment horizontal="right" wrapText="1" indent="1"/>
    </xf>
    <xf numFmtId="0" fontId="21" fillId="40" borderId="0" xfId="0" applyFont="1" applyFill="1" applyAlignment="1">
      <alignment horizontal="left" wrapText="1" indent="1"/>
    </xf>
    <xf numFmtId="4" fontId="21" fillId="40" borderId="0" xfId="0" applyNumberFormat="1" applyFont="1" applyFill="1" applyAlignment="1">
      <alignment horizontal="right" wrapText="1" indent="1"/>
    </xf>
    <xf numFmtId="0" fontId="26" fillId="40" borderId="0" xfId="0" applyFont="1" applyFill="1" applyAlignment="1">
      <alignment horizontal="left" wrapText="1" indent="1"/>
    </xf>
    <xf numFmtId="164" fontId="24" fillId="34" borderId="0" xfId="0" applyNumberFormat="1" applyFont="1" applyFill="1" applyAlignment="1">
      <alignment horizontal="right" wrapText="1" indent="1"/>
    </xf>
    <xf numFmtId="165" fontId="19" fillId="0" borderId="0" xfId="0" applyNumberFormat="1" applyFont="1" applyAlignment="1">
      <alignment horizontal="left" indent="1"/>
    </xf>
    <xf numFmtId="166" fontId="21" fillId="34" borderId="0" xfId="45" applyNumberFormat="1" applyFont="1" applyFill="1" applyBorder="1" applyAlignment="1">
      <alignment horizontal="right" wrapText="1"/>
    </xf>
    <xf numFmtId="0" fontId="18" fillId="0" borderId="0" xfId="0" applyFont="1" applyAlignment="1">
      <alignment horizontal="center"/>
    </xf>
    <xf numFmtId="0" fontId="38" fillId="34" borderId="0" xfId="0" applyFont="1" applyFill="1" applyAlignment="1">
      <alignment horizontal="left" wrapText="1" indent="3"/>
    </xf>
    <xf numFmtId="0" fontId="49" fillId="34" borderId="0" xfId="0" applyFont="1" applyFill="1" applyAlignment="1">
      <alignment horizontal="left" wrapText="1" indent="3"/>
    </xf>
    <xf numFmtId="4" fontId="30" fillId="34" borderId="0" xfId="0" applyNumberFormat="1" applyFont="1" applyFill="1" applyAlignment="1">
      <alignment horizontal="right" wrapText="1" indent="1"/>
    </xf>
    <xf numFmtId="0" fontId="49" fillId="34" borderId="0" xfId="0" applyFont="1" applyFill="1" applyAlignment="1">
      <alignment horizontal="left" wrapText="1"/>
    </xf>
    <xf numFmtId="164" fontId="30" fillId="34" borderId="0" xfId="0" applyNumberFormat="1" applyFont="1" applyFill="1" applyAlignment="1">
      <alignment horizontal="right" wrapText="1" indent="1"/>
    </xf>
    <xf numFmtId="164" fontId="26" fillId="34" borderId="0" xfId="0" applyNumberFormat="1" applyFont="1" applyFill="1" applyAlignment="1">
      <alignment horizontal="right" wrapText="1" indent="1"/>
    </xf>
    <xf numFmtId="0" fontId="32" fillId="35" borderId="0" xfId="0" applyFont="1" applyFill="1" applyAlignment="1">
      <alignment horizontal="left"/>
    </xf>
    <xf numFmtId="0" fontId="16" fillId="35" borderId="0" xfId="0" applyFont="1" applyFill="1"/>
    <xf numFmtId="0" fontId="38" fillId="41" borderId="0" xfId="0" applyFont="1" applyFill="1" applyAlignment="1">
      <alignment horizontal="left" wrapText="1" indent="3"/>
    </xf>
    <xf numFmtId="4" fontId="30" fillId="41" borderId="0" xfId="0" applyNumberFormat="1" applyFont="1" applyFill="1" applyAlignment="1">
      <alignment horizontal="right" wrapText="1" indent="1"/>
    </xf>
    <xf numFmtId="4" fontId="30" fillId="35" borderId="0" xfId="0" applyNumberFormat="1" applyFont="1" applyFill="1" applyAlignment="1">
      <alignment horizontal="right" wrapText="1" indent="1"/>
    </xf>
    <xf numFmtId="164" fontId="30" fillId="35" borderId="0" xfId="0" applyNumberFormat="1" applyFont="1" applyFill="1" applyAlignment="1">
      <alignment horizontal="right" wrapText="1" indent="1"/>
    </xf>
    <xf numFmtId="0" fontId="37" fillId="35" borderId="0" xfId="0" applyFont="1" applyFill="1" applyAlignment="1">
      <alignment horizontal="justify" wrapText="1"/>
    </xf>
    <xf numFmtId="0" fontId="20" fillId="0" borderId="0" xfId="0" applyFont="1" applyFill="1" applyAlignment="1">
      <alignment horizontal="justify" vertical="center" wrapText="1"/>
    </xf>
    <xf numFmtId="0" fontId="33" fillId="35" borderId="0" xfId="0" applyFont="1" applyFill="1" applyAlignment="1">
      <alignment horizontal="center"/>
    </xf>
    <xf numFmtId="0" fontId="46" fillId="35" borderId="0" xfId="0" applyFont="1" applyFill="1" applyAlignment="1">
      <alignment horizontal="center"/>
    </xf>
    <xf numFmtId="0" fontId="18" fillId="35" borderId="0" xfId="0" applyFont="1" applyFill="1" applyAlignment="1">
      <alignment horizontal="center"/>
    </xf>
    <xf numFmtId="0" fontId="20" fillId="35" borderId="0" xfId="0" applyFont="1" applyFill="1" applyAlignment="1">
      <alignment horizontal="left" vertical="center" wrapText="1"/>
    </xf>
    <xf numFmtId="0" fontId="18" fillId="0" borderId="0" xfId="0" applyFont="1" applyAlignment="1">
      <alignment horizontal="center"/>
    </xf>
    <xf numFmtId="0" fontId="20" fillId="0" borderId="0" xfId="0" applyFont="1" applyAlignment="1">
      <alignment horizontal="justify" wrapText="1"/>
    </xf>
    <xf numFmtId="0" fontId="18" fillId="0" borderId="0" xfId="0" applyFont="1" applyBorder="1" applyAlignment="1">
      <alignment horizontal="left"/>
    </xf>
    <xf numFmtId="0" fontId="20" fillId="35" borderId="0" xfId="0" applyFont="1" applyFill="1" applyAlignment="1">
      <alignment horizontal="left"/>
    </xf>
    <xf numFmtId="0" fontId="42" fillId="35" borderId="0" xfId="0" applyFont="1" applyFill="1" applyAlignment="1">
      <alignment horizontal="left"/>
    </xf>
  </cellXfs>
  <cellStyles count="46">
    <cellStyle name="20% - Isticanje1" xfId="19" builtinId="30" customBuiltin="1"/>
    <cellStyle name="20% - Isticanje2" xfId="23" builtinId="34" customBuiltin="1"/>
    <cellStyle name="20% - Isticanje3" xfId="27" builtinId="38" customBuiltin="1"/>
    <cellStyle name="20% - Isticanje4" xfId="31" builtinId="42" customBuiltin="1"/>
    <cellStyle name="20% - Isticanje5" xfId="35" builtinId="46" customBuiltin="1"/>
    <cellStyle name="20% - Isticanje6" xfId="39" builtinId="50" customBuiltin="1"/>
    <cellStyle name="40% - Isticanje1" xfId="20" builtinId="31" customBuiltin="1"/>
    <cellStyle name="40% - Isticanje2" xfId="24" builtinId="35" customBuiltin="1"/>
    <cellStyle name="40% - Isticanje3" xfId="28" builtinId="39" customBuiltin="1"/>
    <cellStyle name="40% - Isticanje4" xfId="32" builtinId="43" customBuiltin="1"/>
    <cellStyle name="40% - Isticanje5" xfId="36" builtinId="47" customBuiltin="1"/>
    <cellStyle name="40% - Isticanje6" xfId="40" builtinId="51" customBuiltin="1"/>
    <cellStyle name="60% - Isticanje1" xfId="21" builtinId="32" customBuiltin="1"/>
    <cellStyle name="60% - Isticanje2" xfId="25" builtinId="36" customBuiltin="1"/>
    <cellStyle name="60% - Isticanje3" xfId="29" builtinId="40" customBuiltin="1"/>
    <cellStyle name="60% - Isticanje4" xfId="33" builtinId="44" customBuiltin="1"/>
    <cellStyle name="60% - Isticanje5" xfId="37" builtinId="48" customBuiltin="1"/>
    <cellStyle name="60% - Isticanje6" xfId="41" builtinId="52" customBuiltin="1"/>
    <cellStyle name="Bilješka" xfId="15" builtinId="10" customBuiltin="1"/>
    <cellStyle name="Dobro" xfId="6" builtinId="26" customBuiltin="1"/>
    <cellStyle name="Isticanje1" xfId="18" builtinId="29" customBuiltin="1"/>
    <cellStyle name="Isticanje2" xfId="22" builtinId="33" customBuiltin="1"/>
    <cellStyle name="Isticanje3" xfId="26" builtinId="37" customBuiltin="1"/>
    <cellStyle name="Isticanje4" xfId="30" builtinId="41" customBuiltin="1"/>
    <cellStyle name="Isticanje5" xfId="34" builtinId="45" customBuiltin="1"/>
    <cellStyle name="Isticanje6" xfId="38" builtinId="49" customBuiltin="1"/>
    <cellStyle name="Izlaz" xfId="10" builtinId="21" customBuiltin="1"/>
    <cellStyle name="Izračun" xfId="11" builtinId="22" customBuiltin="1"/>
    <cellStyle name="Loše" xfId="7" builtinId="27" customBuiltin="1"/>
    <cellStyle name="Naslov" xfId="1" builtinId="15" customBuiltin="1"/>
    <cellStyle name="Naslov 1" xfId="2" builtinId="16" customBuiltin="1"/>
    <cellStyle name="Naslov 2" xfId="3" builtinId="17" customBuiltin="1"/>
    <cellStyle name="Naslov 3" xfId="4" builtinId="18" customBuiltin="1"/>
    <cellStyle name="Naslov 4" xfId="5" builtinId="19" customBuiltin="1"/>
    <cellStyle name="Neutralno" xfId="8" builtinId="28" customBuiltin="1"/>
    <cellStyle name="Normalno" xfId="0" builtinId="0"/>
    <cellStyle name="Normalno 2" xfId="43" xr:uid="{00000000-0005-0000-0000-000024000000}"/>
    <cellStyle name="Normalno 3" xfId="42" xr:uid="{00000000-0005-0000-0000-000025000000}"/>
    <cellStyle name="Obično_B. Rn.financ." xfId="44" xr:uid="{00000000-0005-0000-0000-000026000000}"/>
    <cellStyle name="Povezana ćelija" xfId="12" builtinId="24" customBuiltin="1"/>
    <cellStyle name="Provjera ćelije" xfId="13" builtinId="23" customBuiltin="1"/>
    <cellStyle name="Tekst objašnjenja" xfId="16" builtinId="53" customBuiltin="1"/>
    <cellStyle name="Tekst upozorenja" xfId="14" builtinId="11" customBuiltin="1"/>
    <cellStyle name="Ukupni zbroj" xfId="17" builtinId="25" customBuiltin="1"/>
    <cellStyle name="Unos" xfId="9" builtinId="20" customBuiltin="1"/>
    <cellStyle name="Zarez" xfId="45" builtinId="3"/>
  </cellStyles>
  <dxfs count="122"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</dxfs>
  <tableStyles count="0" defaultTableStyle="TableStyleMedium2" defaultPivotStyle="PivotStyleLight16"/>
  <colors>
    <mruColors>
      <color rgb="FFFFFF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3"/>
  <sheetViews>
    <sheetView zoomScaleNormal="100" workbookViewId="0">
      <selection activeCell="C7" sqref="C7"/>
    </sheetView>
  </sheetViews>
  <sheetFormatPr defaultColWidth="8.85546875" defaultRowHeight="15.75" x14ac:dyDescent="0.25"/>
  <cols>
    <col min="1" max="1" width="70.5703125" style="11" customWidth="1"/>
    <col min="2" max="5" width="18.28515625" style="11" customWidth="1"/>
    <col min="6" max="6" width="10.42578125" style="43" customWidth="1"/>
    <col min="7" max="7" width="9" style="43" customWidth="1"/>
    <col min="8" max="8" width="10" style="11" customWidth="1"/>
    <col min="9" max="9" width="15.42578125" style="11" bestFit="1" customWidth="1"/>
    <col min="10" max="16384" width="8.85546875" style="11"/>
  </cols>
  <sheetData>
    <row r="1" spans="1:13" ht="79.150000000000006" customHeight="1" x14ac:dyDescent="0.25">
      <c r="A1" s="162" t="s">
        <v>336</v>
      </c>
      <c r="B1" s="162"/>
      <c r="C1" s="162"/>
      <c r="D1" s="162"/>
      <c r="E1" s="162"/>
      <c r="F1" s="162"/>
      <c r="G1" s="162"/>
    </row>
    <row r="2" spans="1:13" ht="19.5" x14ac:dyDescent="0.3">
      <c r="A2" s="163" t="s">
        <v>287</v>
      </c>
      <c r="B2" s="163"/>
      <c r="C2" s="163"/>
      <c r="D2" s="163"/>
      <c r="E2" s="163"/>
      <c r="F2" s="163"/>
      <c r="G2" s="163"/>
      <c r="I2" s="100" t="s">
        <v>259</v>
      </c>
      <c r="J2" s="100"/>
      <c r="K2" s="100"/>
      <c r="L2" s="100"/>
      <c r="M2" s="100"/>
    </row>
    <row r="3" spans="1:13" ht="19.5" x14ac:dyDescent="0.3">
      <c r="A3" s="164" t="s">
        <v>262</v>
      </c>
      <c r="B3" s="164"/>
      <c r="C3" s="164"/>
      <c r="D3" s="164"/>
      <c r="E3" s="164"/>
      <c r="F3" s="164"/>
      <c r="G3" s="164"/>
      <c r="I3" s="100" t="s">
        <v>260</v>
      </c>
      <c r="J3" s="100"/>
      <c r="K3" s="100"/>
      <c r="L3" s="100"/>
      <c r="M3" s="100"/>
    </row>
    <row r="4" spans="1:13" ht="19.5" x14ac:dyDescent="0.3">
      <c r="A4" s="96"/>
      <c r="B4" s="96" t="s">
        <v>331</v>
      </c>
      <c r="C4" s="96"/>
      <c r="D4" s="96"/>
      <c r="E4" s="96"/>
      <c r="F4" s="96"/>
      <c r="G4" s="96"/>
    </row>
    <row r="5" spans="1:13" ht="19.149999999999999" customHeight="1" x14ac:dyDescent="0.3">
      <c r="A5" s="12"/>
      <c r="B5" s="12"/>
      <c r="C5" s="12"/>
      <c r="D5" s="12"/>
      <c r="E5" s="12"/>
      <c r="F5" s="35"/>
      <c r="G5" s="35"/>
    </row>
    <row r="6" spans="1:13" ht="19.5" x14ac:dyDescent="0.3">
      <c r="A6" s="163" t="s">
        <v>127</v>
      </c>
      <c r="B6" s="163"/>
      <c r="C6" s="163"/>
      <c r="D6" s="163"/>
      <c r="E6" s="163"/>
      <c r="F6" s="163"/>
      <c r="G6" s="163"/>
    </row>
    <row r="7" spans="1:13" x14ac:dyDescent="0.25">
      <c r="A7" s="13"/>
      <c r="B7" s="13"/>
      <c r="C7" s="13"/>
      <c r="D7" s="13"/>
      <c r="E7" s="13"/>
      <c r="F7" s="34"/>
      <c r="G7" s="34"/>
      <c r="K7" s="27"/>
    </row>
    <row r="8" spans="1:13" x14ac:dyDescent="0.25">
      <c r="A8" s="165" t="s">
        <v>128</v>
      </c>
      <c r="B8" s="165"/>
      <c r="C8" s="165"/>
      <c r="D8" s="165"/>
      <c r="E8" s="165"/>
      <c r="F8" s="165"/>
      <c r="G8" s="165"/>
    </row>
    <row r="9" spans="1:13" ht="13.9" customHeight="1" x14ac:dyDescent="0.25">
      <c r="A9" s="14"/>
      <c r="B9" s="14"/>
      <c r="C9" s="14"/>
      <c r="D9" s="14"/>
      <c r="E9" s="14"/>
      <c r="F9" s="36"/>
      <c r="G9" s="36"/>
    </row>
    <row r="10" spans="1:13" x14ac:dyDescent="0.25">
      <c r="A10" s="166" t="s">
        <v>311</v>
      </c>
      <c r="B10" s="166"/>
      <c r="C10" s="166"/>
      <c r="D10" s="166"/>
      <c r="E10" s="166"/>
      <c r="F10" s="166"/>
      <c r="G10" s="166"/>
    </row>
    <row r="11" spans="1:13" ht="18.75" customHeight="1" x14ac:dyDescent="0.25">
      <c r="A11" s="155" t="s">
        <v>309</v>
      </c>
      <c r="B11" s="15"/>
      <c r="C11" s="15"/>
      <c r="D11" s="15"/>
      <c r="E11" s="15"/>
      <c r="F11" s="37"/>
      <c r="G11" s="37"/>
    </row>
    <row r="12" spans="1:13" s="27" customFormat="1" ht="28.9" customHeight="1" x14ac:dyDescent="0.25">
      <c r="A12" s="26" t="s">
        <v>129</v>
      </c>
      <c r="B12" s="26" t="s">
        <v>280</v>
      </c>
      <c r="C12" s="26" t="s">
        <v>313</v>
      </c>
      <c r="D12" s="26" t="s">
        <v>314</v>
      </c>
      <c r="E12" s="26" t="s">
        <v>312</v>
      </c>
      <c r="F12" s="38" t="s">
        <v>188</v>
      </c>
      <c r="G12" s="38" t="s">
        <v>189</v>
      </c>
    </row>
    <row r="13" spans="1:13" s="16" customFormat="1" ht="8.25" customHeight="1" thickBot="1" x14ac:dyDescent="0.25">
      <c r="A13" s="78">
        <v>1</v>
      </c>
      <c r="B13" s="78">
        <v>2</v>
      </c>
      <c r="C13" s="78">
        <v>3</v>
      </c>
      <c r="D13" s="78">
        <v>4</v>
      </c>
      <c r="E13" s="78">
        <v>5</v>
      </c>
      <c r="F13" s="79" t="s">
        <v>114</v>
      </c>
      <c r="G13" s="79" t="s">
        <v>115</v>
      </c>
    </row>
    <row r="14" spans="1:13" ht="18" customHeight="1" thickTop="1" x14ac:dyDescent="0.25">
      <c r="A14" s="24" t="s">
        <v>0</v>
      </c>
      <c r="B14" s="25"/>
      <c r="C14" s="25"/>
      <c r="D14" s="25"/>
      <c r="E14" s="25"/>
      <c r="F14" s="41"/>
      <c r="G14" s="41"/>
    </row>
    <row r="15" spans="1:13" ht="18" customHeight="1" x14ac:dyDescent="0.25">
      <c r="A15" s="18" t="s">
        <v>1</v>
      </c>
      <c r="B15" s="19">
        <v>664773.53</v>
      </c>
      <c r="C15" s="19">
        <v>1426388</v>
      </c>
      <c r="D15" s="19">
        <v>1426388</v>
      </c>
      <c r="E15" s="19">
        <v>766343.81</v>
      </c>
      <c r="F15" s="19">
        <v>115.28</v>
      </c>
      <c r="G15" s="19">
        <f>IFERROR(E15/D15*100,"-")</f>
        <v>53.7261817962574</v>
      </c>
      <c r="I15" s="17"/>
    </row>
    <row r="16" spans="1:13" ht="18" customHeight="1" x14ac:dyDescent="0.25">
      <c r="A16" s="18" t="s">
        <v>18</v>
      </c>
      <c r="B16" s="19">
        <v>0</v>
      </c>
      <c r="C16" s="19">
        <v>0</v>
      </c>
      <c r="D16" s="19">
        <v>0</v>
      </c>
      <c r="E16" s="19">
        <f>'P i R -Tablica 1.'!E70</f>
        <v>0</v>
      </c>
      <c r="F16" s="19" t="str">
        <f t="shared" ref="F16:F18" si="0">IFERROR(E16/B16*100,"-")</f>
        <v>-</v>
      </c>
      <c r="G16" s="19" t="str">
        <f t="shared" ref="G16:G18" si="1">IFERROR(E16/D16*100,"-")</f>
        <v>-</v>
      </c>
    </row>
    <row r="17" spans="1:11" ht="18" customHeight="1" x14ac:dyDescent="0.25">
      <c r="A17" s="18" t="s">
        <v>20</v>
      </c>
      <c r="B17" s="19">
        <v>660053.06999999995</v>
      </c>
      <c r="C17" s="19">
        <v>1401104</v>
      </c>
      <c r="D17" s="19">
        <v>1401104</v>
      </c>
      <c r="E17" s="19">
        <v>848341.34</v>
      </c>
      <c r="F17" s="19">
        <v>128.53</v>
      </c>
      <c r="G17" s="19">
        <v>60.55</v>
      </c>
    </row>
    <row r="18" spans="1:11" ht="18" customHeight="1" x14ac:dyDescent="0.25">
      <c r="A18" s="18" t="s">
        <v>77</v>
      </c>
      <c r="B18" s="19">
        <v>2525.19</v>
      </c>
      <c r="C18" s="19">
        <v>25284</v>
      </c>
      <c r="D18" s="19">
        <v>25284</v>
      </c>
      <c r="E18" s="19">
        <v>7448.53</v>
      </c>
      <c r="F18" s="19">
        <f t="shared" si="0"/>
        <v>294.9690914347039</v>
      </c>
      <c r="G18" s="19">
        <f t="shared" si="1"/>
        <v>29.4594605283974</v>
      </c>
    </row>
    <row r="19" spans="1:11" x14ac:dyDescent="0.25">
      <c r="A19" s="67" t="s">
        <v>130</v>
      </c>
      <c r="B19" s="68">
        <f>B15+B16-B17-B18</f>
        <v>2195.2700000000791</v>
      </c>
      <c r="C19" s="68"/>
      <c r="D19" s="68"/>
      <c r="E19" s="68">
        <f t="shared" ref="E19" si="2">E15+E16-E17-E18</f>
        <v>-89446.05999999991</v>
      </c>
      <c r="F19" s="68"/>
      <c r="G19" s="68"/>
      <c r="I19" s="17"/>
    </row>
    <row r="20" spans="1:11" x14ac:dyDescent="0.25">
      <c r="A20" s="24" t="s">
        <v>103</v>
      </c>
      <c r="B20" s="65"/>
      <c r="C20" s="65"/>
      <c r="D20" s="65"/>
      <c r="E20" s="65"/>
      <c r="F20" s="66"/>
      <c r="G20" s="66"/>
    </row>
    <row r="21" spans="1:11" x14ac:dyDescent="0.25">
      <c r="A21" s="18" t="s">
        <v>104</v>
      </c>
      <c r="B21" s="19">
        <v>0</v>
      </c>
      <c r="C21" s="19">
        <v>0</v>
      </c>
      <c r="D21" s="19">
        <v>0</v>
      </c>
      <c r="E21" s="19">
        <v>0</v>
      </c>
      <c r="F21" s="39" t="str">
        <f>IFERROR(E21/B21*100,"-")</f>
        <v>-</v>
      </c>
      <c r="G21" s="39" t="str">
        <f t="shared" ref="G21:G22" si="3">IFERROR(E21/D21*100,"-")</f>
        <v>-</v>
      </c>
    </row>
    <row r="22" spans="1:11" x14ac:dyDescent="0.25">
      <c r="A22" s="18" t="s">
        <v>108</v>
      </c>
      <c r="B22" s="19">
        <v>0</v>
      </c>
      <c r="C22" s="19">
        <v>0</v>
      </c>
      <c r="D22" s="19">
        <v>0</v>
      </c>
      <c r="E22" s="19">
        <v>0</v>
      </c>
      <c r="F22" s="39" t="str">
        <f t="shared" ref="F22" si="4">IFERROR(E22/B22*100,"-")</f>
        <v>-</v>
      </c>
      <c r="G22" s="39" t="str">
        <f t="shared" si="3"/>
        <v>-</v>
      </c>
      <c r="I22" s="17"/>
    </row>
    <row r="23" spans="1:11" x14ac:dyDescent="0.25">
      <c r="A23" s="67" t="s">
        <v>131</v>
      </c>
      <c r="B23" s="68">
        <f>B21-B22</f>
        <v>0</v>
      </c>
      <c r="C23" s="68">
        <f t="shared" ref="C23" si="5">C21-C22</f>
        <v>0</v>
      </c>
      <c r="D23" s="68">
        <f>D21-D22</f>
        <v>0</v>
      </c>
      <c r="E23" s="68">
        <f t="shared" ref="E23" si="6">E21-E22</f>
        <v>0</v>
      </c>
      <c r="F23" s="69"/>
      <c r="G23" s="69"/>
    </row>
    <row r="24" spans="1:11" x14ac:dyDescent="0.25">
      <c r="A24" s="24" t="s">
        <v>248</v>
      </c>
      <c r="B24" s="70"/>
      <c r="C24" s="70"/>
      <c r="D24" s="70"/>
      <c r="E24" s="70"/>
      <c r="F24" s="71"/>
      <c r="G24" s="71"/>
      <c r="K24" s="11" t="s">
        <v>308</v>
      </c>
    </row>
    <row r="25" spans="1:11" x14ac:dyDescent="0.25">
      <c r="A25" s="18" t="s">
        <v>139</v>
      </c>
      <c r="B25" s="23">
        <f>B15+B16+B21</f>
        <v>664773.53</v>
      </c>
      <c r="C25" s="23">
        <f>C15+C16+C21</f>
        <v>1426388</v>
      </c>
      <c r="D25" s="23">
        <f>D15+D16+D21</f>
        <v>1426388</v>
      </c>
      <c r="E25" s="23">
        <f>E15+E16+E21</f>
        <v>766343.81</v>
      </c>
      <c r="F25" s="23">
        <f t="shared" ref="F25:F26" si="7">IFERROR(E25/B25*100,"-")</f>
        <v>115.27892965293007</v>
      </c>
      <c r="G25" s="23">
        <f t="shared" ref="G25" si="8">IFERROR(E25/D25*100,"-")</f>
        <v>53.7261817962574</v>
      </c>
      <c r="I25" s="17"/>
    </row>
    <row r="26" spans="1:11" x14ac:dyDescent="0.25">
      <c r="A26" s="18" t="s">
        <v>134</v>
      </c>
      <c r="B26" s="23">
        <f>B17+B18+B22</f>
        <v>662578.25999999989</v>
      </c>
      <c r="C26" s="23">
        <v>1426388</v>
      </c>
      <c r="D26" s="23">
        <v>1426388</v>
      </c>
      <c r="E26" s="23">
        <f>E17+E18+E22</f>
        <v>855789.87</v>
      </c>
      <c r="F26" s="23">
        <f t="shared" si="7"/>
        <v>129.16057191493124</v>
      </c>
      <c r="G26" s="23">
        <v>60</v>
      </c>
      <c r="I26" s="17"/>
    </row>
    <row r="27" spans="1:11" x14ac:dyDescent="0.25">
      <c r="A27" s="67" t="s">
        <v>135</v>
      </c>
      <c r="B27" s="68">
        <f>B25-B26</f>
        <v>2195.270000000135</v>
      </c>
      <c r="C27" s="68"/>
      <c r="D27" s="68"/>
      <c r="E27" s="68">
        <f t="shared" ref="C27:E27" si="9">E25-E26</f>
        <v>-89446.059999999939</v>
      </c>
      <c r="F27" s="68">
        <v>858.52</v>
      </c>
      <c r="G27" s="68">
        <v>-326.39</v>
      </c>
      <c r="I27" s="17"/>
    </row>
    <row r="28" spans="1:11" ht="3.75" customHeight="1" x14ac:dyDescent="0.25">
      <c r="A28" s="18"/>
      <c r="B28" s="19"/>
      <c r="C28" s="19"/>
      <c r="D28" s="19"/>
      <c r="E28" s="19"/>
      <c r="F28" s="39"/>
      <c r="G28" s="39"/>
    </row>
    <row r="29" spans="1:11" x14ac:dyDescent="0.25">
      <c r="A29" s="20" t="s">
        <v>132</v>
      </c>
      <c r="B29" s="21">
        <v>0</v>
      </c>
      <c r="C29" s="21"/>
      <c r="D29" s="21"/>
      <c r="E29" s="21">
        <v>0</v>
      </c>
      <c r="F29" s="40"/>
      <c r="G29" s="40"/>
      <c r="I29" s="17"/>
    </row>
    <row r="30" spans="1:11" x14ac:dyDescent="0.25">
      <c r="A30" s="20" t="s">
        <v>133</v>
      </c>
      <c r="B30" s="92">
        <v>0</v>
      </c>
      <c r="C30" s="21"/>
      <c r="D30" s="21"/>
      <c r="E30" s="92">
        <v>0</v>
      </c>
      <c r="F30" s="40"/>
      <c r="G30" s="40"/>
      <c r="I30" s="17"/>
    </row>
    <row r="31" spans="1:11" ht="1.5" customHeight="1" x14ac:dyDescent="0.25">
      <c r="A31" s="18"/>
      <c r="B31" s="22"/>
      <c r="C31" s="22"/>
      <c r="D31" s="19"/>
      <c r="E31" s="19"/>
      <c r="F31" s="39"/>
      <c r="G31" s="39"/>
    </row>
    <row r="32" spans="1:11" x14ac:dyDescent="0.25">
      <c r="A32" s="72" t="s">
        <v>140</v>
      </c>
      <c r="B32" s="73"/>
      <c r="C32" s="73"/>
      <c r="D32" s="74"/>
      <c r="E32" s="74"/>
      <c r="F32" s="75"/>
      <c r="G32" s="75"/>
    </row>
    <row r="33" spans="1:9" x14ac:dyDescent="0.25">
      <c r="A33" s="18" t="s">
        <v>217</v>
      </c>
      <c r="B33" s="19">
        <v>0</v>
      </c>
      <c r="C33" s="19">
        <v>0</v>
      </c>
      <c r="D33" s="19">
        <v>0</v>
      </c>
      <c r="E33" s="19">
        <v>0</v>
      </c>
      <c r="F33" s="39"/>
      <c r="G33" s="39"/>
      <c r="I33" s="17"/>
    </row>
    <row r="34" spans="1:9" x14ac:dyDescent="0.25">
      <c r="A34" s="18" t="s">
        <v>218</v>
      </c>
      <c r="B34" s="19">
        <v>0</v>
      </c>
      <c r="C34" s="19">
        <v>0</v>
      </c>
      <c r="D34" s="19">
        <v>0</v>
      </c>
      <c r="E34" s="19">
        <v>0</v>
      </c>
      <c r="F34" s="39"/>
      <c r="G34" s="39"/>
      <c r="I34" s="17"/>
    </row>
    <row r="35" spans="1:9" ht="18" customHeight="1" x14ac:dyDescent="0.25">
      <c r="A35" s="67" t="s">
        <v>153</v>
      </c>
      <c r="B35" s="68">
        <f>B33+B34</f>
        <v>0</v>
      </c>
      <c r="C35" s="68"/>
      <c r="D35" s="68"/>
      <c r="E35" s="68">
        <f>E33+E34</f>
        <v>0</v>
      </c>
      <c r="F35" s="69"/>
      <c r="G35" s="69"/>
      <c r="I35" s="17"/>
    </row>
    <row r="36" spans="1:9" ht="9" customHeight="1" x14ac:dyDescent="0.25"/>
    <row r="37" spans="1:9" x14ac:dyDescent="0.25">
      <c r="A37" s="76" t="s">
        <v>135</v>
      </c>
      <c r="B37" s="77">
        <f>B27+B35</f>
        <v>2195.270000000135</v>
      </c>
      <c r="C37" s="77"/>
      <c r="D37" s="77"/>
      <c r="E37" s="77">
        <f>E27+E35</f>
        <v>-89446.059999999939</v>
      </c>
      <c r="F37" s="77"/>
      <c r="G37" s="77">
        <v>0</v>
      </c>
      <c r="I37" s="17"/>
    </row>
    <row r="38" spans="1:9" ht="29.45" customHeight="1" x14ac:dyDescent="0.25">
      <c r="A38" s="161" t="s">
        <v>247</v>
      </c>
      <c r="B38" s="161"/>
      <c r="C38" s="161"/>
      <c r="D38" s="161"/>
      <c r="E38" s="161"/>
      <c r="F38" s="161"/>
      <c r="G38" s="161"/>
    </row>
    <row r="39" spans="1:9" s="28" customFormat="1" x14ac:dyDescent="0.25">
      <c r="F39" s="42"/>
      <c r="G39" s="42"/>
      <c r="I39" s="29"/>
    </row>
    <row r="40" spans="1:9" s="28" customFormat="1" x14ac:dyDescent="0.25">
      <c r="F40" s="42"/>
      <c r="G40" s="42"/>
    </row>
    <row r="41" spans="1:9" s="28" customFormat="1" x14ac:dyDescent="0.25">
      <c r="E41" s="29"/>
      <c r="F41" s="42"/>
      <c r="G41" s="42"/>
    </row>
    <row r="42" spans="1:9" s="28" customFormat="1" x14ac:dyDescent="0.25">
      <c r="E42" s="29"/>
      <c r="F42" s="42"/>
      <c r="G42" s="42"/>
    </row>
    <row r="43" spans="1:9" s="28" customFormat="1" x14ac:dyDescent="0.25">
      <c r="E43" s="29"/>
      <c r="F43" s="42"/>
      <c r="G43" s="42"/>
    </row>
  </sheetData>
  <mergeCells count="7">
    <mergeCell ref="A38:G38"/>
    <mergeCell ref="A1:G1"/>
    <mergeCell ref="A2:G2"/>
    <mergeCell ref="A3:G3"/>
    <mergeCell ref="A6:G6"/>
    <mergeCell ref="A8:G8"/>
    <mergeCell ref="A10:G10"/>
  </mergeCells>
  <conditionalFormatting sqref="B29:B30">
    <cfRule type="containsBlanks" dxfId="121" priority="3">
      <formula>LEN(TRIM(B29))=0</formula>
    </cfRule>
  </conditionalFormatting>
  <conditionalFormatting sqref="E29:E30">
    <cfRule type="containsBlanks" dxfId="120" priority="2">
      <formula>LEN(TRIM(E29))=0</formula>
    </cfRule>
  </conditionalFormatting>
  <conditionalFormatting sqref="B33:E34">
    <cfRule type="containsBlanks" dxfId="119" priority="1">
      <formula>LEN(TRIM(B33))=0</formula>
    </cfRule>
  </conditionalFormatting>
  <printOptions horizontalCentered="1"/>
  <pageMargins left="0.19685039370078741" right="0.19685039370078741" top="0.39370078740157483" bottom="0.39370078740157483" header="0.19685039370078741" footer="0.19685039370078741"/>
  <pageSetup paperSize="9" scale="83" orientation="landscape" r:id="rId1"/>
  <headerFooter>
    <oddFooter>&amp;C&amp;P</oddFooter>
  </headerFooter>
  <ignoredErrors>
    <ignoredError sqref="F20:G20 F23:G24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208"/>
  <sheetViews>
    <sheetView showGridLines="0" topLeftCell="A15" zoomScaleNormal="100" workbookViewId="0">
      <selection activeCell="D207" sqref="D207"/>
    </sheetView>
  </sheetViews>
  <sheetFormatPr defaultColWidth="9.140625" defaultRowHeight="12.75" x14ac:dyDescent="0.2"/>
  <cols>
    <col min="1" max="1" width="87.140625" style="1" bestFit="1" customWidth="1"/>
    <col min="2" max="2" width="14.7109375" style="1" bestFit="1" customWidth="1"/>
    <col min="3" max="3" width="15.140625" style="1" bestFit="1" customWidth="1"/>
    <col min="4" max="4" width="15.7109375" style="1" bestFit="1" customWidth="1"/>
    <col min="5" max="5" width="14.7109375" style="1" bestFit="1" customWidth="1"/>
    <col min="6" max="6" width="10.140625" style="1" bestFit="1" customWidth="1"/>
    <col min="7" max="7" width="8.5703125" style="9" bestFit="1" customWidth="1"/>
    <col min="8" max="16384" width="9.140625" style="1"/>
  </cols>
  <sheetData>
    <row r="1" spans="1:13" s="3" customFormat="1" ht="15.75" x14ac:dyDescent="0.25">
      <c r="A1" s="167" t="s">
        <v>284</v>
      </c>
      <c r="B1" s="167"/>
      <c r="C1" s="167"/>
      <c r="D1" s="167"/>
      <c r="E1" s="167"/>
      <c r="F1" s="167"/>
      <c r="G1" s="167"/>
    </row>
    <row r="2" spans="1:13" s="3" customFormat="1" ht="3.6" customHeight="1" x14ac:dyDescent="0.25">
      <c r="A2" s="2" t="s">
        <v>284</v>
      </c>
      <c r="B2" s="2"/>
      <c r="C2" s="2"/>
      <c r="D2" s="2"/>
      <c r="E2" s="2"/>
      <c r="F2" s="2"/>
      <c r="G2" s="7"/>
    </row>
    <row r="3" spans="1:13" s="3" customFormat="1" ht="7.15" hidden="1" customHeight="1" x14ac:dyDescent="0.25">
      <c r="A3" s="148"/>
      <c r="B3" s="148"/>
      <c r="C3" s="148"/>
      <c r="D3" s="148"/>
      <c r="E3" s="148"/>
      <c r="F3" s="148"/>
      <c r="G3" s="7"/>
    </row>
    <row r="4" spans="1:13" s="3" customFormat="1" ht="16.899999999999999" customHeight="1" x14ac:dyDescent="0.25">
      <c r="A4" s="148"/>
      <c r="B4" s="148"/>
      <c r="C4" s="148"/>
      <c r="D4" s="148"/>
      <c r="E4" s="148"/>
      <c r="F4" s="148"/>
      <c r="G4" s="7"/>
    </row>
    <row r="5" spans="1:13" s="3" customFormat="1" ht="15.75" x14ac:dyDescent="0.25">
      <c r="A5" s="168" t="s">
        <v>315</v>
      </c>
      <c r="B5" s="168"/>
      <c r="C5" s="168"/>
      <c r="D5" s="168"/>
      <c r="E5" s="168"/>
      <c r="F5" s="168"/>
      <c r="G5" s="168"/>
    </row>
    <row r="6" spans="1:13" s="3" customFormat="1" ht="6.75" customHeight="1" x14ac:dyDescent="0.25">
      <c r="G6" s="8"/>
    </row>
    <row r="7" spans="1:13" s="3" customFormat="1" ht="6.75" customHeight="1" x14ac:dyDescent="0.25">
      <c r="G7" s="8"/>
    </row>
    <row r="8" spans="1:13" s="3" customFormat="1" ht="15.75" x14ac:dyDescent="0.25">
      <c r="A8" s="56" t="s">
        <v>285</v>
      </c>
      <c r="G8" s="8"/>
    </row>
    <row r="9" spans="1:13" s="3" customFormat="1" ht="21.6" customHeight="1" x14ac:dyDescent="0.25">
      <c r="A9" s="56" t="s">
        <v>286</v>
      </c>
      <c r="G9" s="8"/>
    </row>
    <row r="10" spans="1:13" ht="38.25" x14ac:dyDescent="0.2">
      <c r="A10" s="55" t="s">
        <v>113</v>
      </c>
      <c r="B10" s="26" t="s">
        <v>280</v>
      </c>
      <c r="C10" s="26" t="s">
        <v>313</v>
      </c>
      <c r="D10" s="26" t="s">
        <v>314</v>
      </c>
      <c r="E10" s="26" t="s">
        <v>312</v>
      </c>
      <c r="F10" s="38" t="s">
        <v>188</v>
      </c>
      <c r="G10" s="38" t="s">
        <v>189</v>
      </c>
    </row>
    <row r="11" spans="1:13" s="4" customFormat="1" ht="11.25" x14ac:dyDescent="0.2">
      <c r="A11" s="53">
        <v>1</v>
      </c>
      <c r="B11" s="53">
        <v>2</v>
      </c>
      <c r="C11" s="53">
        <v>3</v>
      </c>
      <c r="D11" s="53">
        <v>4</v>
      </c>
      <c r="E11" s="53">
        <v>5</v>
      </c>
      <c r="F11" s="53" t="s">
        <v>114</v>
      </c>
      <c r="G11" s="54" t="s">
        <v>115</v>
      </c>
    </row>
    <row r="12" spans="1:13" ht="15.75" x14ac:dyDescent="0.25">
      <c r="A12" s="6" t="s">
        <v>1</v>
      </c>
      <c r="B12" s="108">
        <v>664773.53</v>
      </c>
      <c r="C12" s="108">
        <v>1426388</v>
      </c>
      <c r="D12" s="108">
        <v>1426388</v>
      </c>
      <c r="E12" s="108">
        <v>766343.81</v>
      </c>
      <c r="F12" s="108">
        <f>IFERROR(E12/B12*100,"-")</f>
        <v>115.27892965293007</v>
      </c>
      <c r="G12" s="108">
        <f>IFERROR(E12/D12*100,"-")</f>
        <v>53.7261817962574</v>
      </c>
      <c r="H12" s="80"/>
      <c r="I12" s="100" t="s">
        <v>259</v>
      </c>
      <c r="J12" s="101"/>
      <c r="K12" s="101"/>
      <c r="L12" s="101"/>
      <c r="M12" s="101"/>
    </row>
    <row r="13" spans="1:13" ht="15.75" x14ac:dyDescent="0.25">
      <c r="A13" s="51" t="s">
        <v>2</v>
      </c>
      <c r="B13" s="109">
        <v>583767.1</v>
      </c>
      <c r="C13" s="110">
        <v>1294017</v>
      </c>
      <c r="D13" s="110">
        <v>1294017</v>
      </c>
      <c r="E13" s="109">
        <v>694592.26</v>
      </c>
      <c r="F13" s="109">
        <f t="shared" ref="F13:F76" si="0">IFERROR(E13/B13*100,"-")</f>
        <v>118.98448199633039</v>
      </c>
      <c r="G13" s="109">
        <f t="shared" ref="G13:G76" si="1">IFERROR(E13/D13*100,"-")</f>
        <v>53.677212895966584</v>
      </c>
      <c r="H13" s="80"/>
      <c r="I13" s="100" t="s">
        <v>260</v>
      </c>
      <c r="J13" s="101"/>
      <c r="K13" s="101"/>
      <c r="L13" s="101"/>
      <c r="M13" s="101"/>
    </row>
    <row r="14" spans="1:13" x14ac:dyDescent="0.2">
      <c r="A14" s="48" t="s">
        <v>3</v>
      </c>
      <c r="B14" s="109"/>
      <c r="C14" s="109"/>
      <c r="D14" s="109"/>
      <c r="E14" s="109">
        <f t="shared" ref="E14" si="2">E15</f>
        <v>0</v>
      </c>
      <c r="F14" s="117" t="str">
        <f t="shared" si="0"/>
        <v>-</v>
      </c>
      <c r="G14" s="117" t="str">
        <f t="shared" si="1"/>
        <v>-</v>
      </c>
      <c r="H14" s="80"/>
      <c r="I14" s="102" t="s">
        <v>261</v>
      </c>
    </row>
    <row r="15" spans="1:13" x14ac:dyDescent="0.2">
      <c r="A15" s="49" t="s">
        <v>4</v>
      </c>
      <c r="B15" s="19">
        <v>0</v>
      </c>
      <c r="C15" s="111"/>
      <c r="D15" s="111"/>
      <c r="E15" s="19">
        <v>0</v>
      </c>
      <c r="F15" s="118" t="str">
        <f t="shared" si="0"/>
        <v>-</v>
      </c>
      <c r="G15" s="117" t="str">
        <f t="shared" si="1"/>
        <v>-</v>
      </c>
      <c r="H15" s="80"/>
    </row>
    <row r="16" spans="1:13" x14ac:dyDescent="0.2">
      <c r="A16" s="48" t="s">
        <v>5</v>
      </c>
      <c r="B16" s="109">
        <f>SUM(B17:B20)</f>
        <v>0</v>
      </c>
      <c r="C16" s="109"/>
      <c r="D16" s="109"/>
      <c r="E16" s="109">
        <f t="shared" ref="E16" si="3">SUM(E17:E20)</f>
        <v>0</v>
      </c>
      <c r="F16" s="117" t="str">
        <f t="shared" si="0"/>
        <v>-</v>
      </c>
      <c r="G16" s="117" t="str">
        <f t="shared" si="1"/>
        <v>-</v>
      </c>
      <c r="H16" s="80"/>
    </row>
    <row r="17" spans="1:8" x14ac:dyDescent="0.2">
      <c r="A17" s="49" t="s">
        <v>6</v>
      </c>
      <c r="B17" s="19">
        <v>0</v>
      </c>
      <c r="C17" s="111"/>
      <c r="D17" s="111"/>
      <c r="E17" s="19">
        <v>0</v>
      </c>
      <c r="F17" s="118" t="str">
        <f t="shared" si="0"/>
        <v>-</v>
      </c>
      <c r="G17" s="117" t="str">
        <f t="shared" si="1"/>
        <v>-</v>
      </c>
      <c r="H17" s="80"/>
    </row>
    <row r="18" spans="1:8" x14ac:dyDescent="0.2">
      <c r="A18" s="49" t="s">
        <v>203</v>
      </c>
      <c r="B18" s="19">
        <v>0</v>
      </c>
      <c r="C18" s="111"/>
      <c r="D18" s="111"/>
      <c r="E18" s="19">
        <v>0</v>
      </c>
      <c r="F18" s="118" t="str">
        <f t="shared" si="0"/>
        <v>-</v>
      </c>
      <c r="G18" s="117" t="str">
        <f t="shared" si="1"/>
        <v>-</v>
      </c>
      <c r="H18" s="80"/>
    </row>
    <row r="19" spans="1:8" x14ac:dyDescent="0.2">
      <c r="A19" s="49" t="s">
        <v>195</v>
      </c>
      <c r="B19" s="19">
        <v>0</v>
      </c>
      <c r="C19" s="111"/>
      <c r="D19" s="111"/>
      <c r="E19" s="19">
        <v>0</v>
      </c>
      <c r="F19" s="118" t="str">
        <f t="shared" si="0"/>
        <v>-</v>
      </c>
      <c r="G19" s="117" t="str">
        <f t="shared" si="1"/>
        <v>-</v>
      </c>
      <c r="H19" s="80"/>
    </row>
    <row r="20" spans="1:8" x14ac:dyDescent="0.2">
      <c r="A20" s="49" t="s">
        <v>196</v>
      </c>
      <c r="B20" s="19">
        <v>0</v>
      </c>
      <c r="C20" s="111"/>
      <c r="D20" s="111"/>
      <c r="E20" s="19">
        <v>0</v>
      </c>
      <c r="F20" s="118" t="str">
        <f t="shared" si="0"/>
        <v>-</v>
      </c>
      <c r="G20" s="117" t="str">
        <f t="shared" si="1"/>
        <v>-</v>
      </c>
      <c r="H20" s="80"/>
    </row>
    <row r="21" spans="1:8" x14ac:dyDescent="0.2">
      <c r="A21" s="48" t="s">
        <v>220</v>
      </c>
      <c r="B21" s="109">
        <f>B22+B23</f>
        <v>0</v>
      </c>
      <c r="C21" s="109"/>
      <c r="D21" s="109"/>
      <c r="E21" s="109">
        <f t="shared" ref="E21" si="4">E22+E23</f>
        <v>0</v>
      </c>
      <c r="F21" s="117" t="str">
        <f t="shared" si="0"/>
        <v>-</v>
      </c>
      <c r="G21" s="117" t="str">
        <f t="shared" si="1"/>
        <v>-</v>
      </c>
      <c r="H21" s="80"/>
    </row>
    <row r="22" spans="1:8" x14ac:dyDescent="0.2">
      <c r="A22" s="49" t="s">
        <v>221</v>
      </c>
      <c r="B22" s="19">
        <v>0</v>
      </c>
      <c r="C22" s="111"/>
      <c r="D22" s="111"/>
      <c r="E22" s="19">
        <v>0</v>
      </c>
      <c r="F22" s="118" t="str">
        <f t="shared" si="0"/>
        <v>-</v>
      </c>
      <c r="G22" s="117" t="str">
        <f t="shared" si="1"/>
        <v>-</v>
      </c>
      <c r="H22" s="80"/>
    </row>
    <row r="23" spans="1:8" x14ac:dyDescent="0.2">
      <c r="A23" s="49" t="s">
        <v>222</v>
      </c>
      <c r="B23" s="19">
        <v>0</v>
      </c>
      <c r="C23" s="111"/>
      <c r="D23" s="111"/>
      <c r="E23" s="19">
        <v>0</v>
      </c>
      <c r="F23" s="118" t="str">
        <f t="shared" si="0"/>
        <v>-</v>
      </c>
      <c r="G23" s="117" t="str">
        <f t="shared" si="1"/>
        <v>-</v>
      </c>
      <c r="H23" s="80"/>
    </row>
    <row r="24" spans="1:8" x14ac:dyDescent="0.2">
      <c r="A24" s="48" t="s">
        <v>223</v>
      </c>
      <c r="B24" s="109">
        <v>582410.21</v>
      </c>
      <c r="C24" s="109"/>
      <c r="D24" s="109"/>
      <c r="E24" s="109">
        <v>672697.85</v>
      </c>
      <c r="F24" s="109">
        <f t="shared" si="0"/>
        <v>115.50241366819445</v>
      </c>
      <c r="G24" s="109">
        <v>0</v>
      </c>
      <c r="H24" s="80"/>
    </row>
    <row r="25" spans="1:8" x14ac:dyDescent="0.2">
      <c r="A25" s="49" t="s">
        <v>224</v>
      </c>
      <c r="B25" s="112">
        <v>582410.21</v>
      </c>
      <c r="C25" s="111"/>
      <c r="D25" s="111"/>
      <c r="E25" s="112">
        <v>672697.85</v>
      </c>
      <c r="F25" s="111">
        <f t="shared" si="0"/>
        <v>115.50241366819445</v>
      </c>
      <c r="G25" s="117" t="str">
        <f t="shared" si="1"/>
        <v>-</v>
      </c>
      <c r="H25" s="80"/>
    </row>
    <row r="26" spans="1:8" x14ac:dyDescent="0.2">
      <c r="A26" s="49" t="s">
        <v>225</v>
      </c>
      <c r="B26" s="19">
        <v>0</v>
      </c>
      <c r="C26" s="111"/>
      <c r="D26" s="111"/>
      <c r="E26" s="19">
        <v>0</v>
      </c>
      <c r="F26" s="118" t="str">
        <f t="shared" si="0"/>
        <v>-</v>
      </c>
      <c r="G26" s="117" t="str">
        <f t="shared" si="1"/>
        <v>-</v>
      </c>
      <c r="H26" s="80"/>
    </row>
    <row r="27" spans="1:8" x14ac:dyDescent="0.2">
      <c r="A27" s="48" t="s">
        <v>7</v>
      </c>
      <c r="B27" s="109">
        <v>1356.89</v>
      </c>
      <c r="C27" s="109"/>
      <c r="D27" s="109"/>
      <c r="E27" s="109">
        <v>0</v>
      </c>
      <c r="F27" s="109">
        <f t="shared" si="0"/>
        <v>0</v>
      </c>
      <c r="G27" s="109">
        <v>0</v>
      </c>
      <c r="H27" s="80"/>
    </row>
    <row r="28" spans="1:8" x14ac:dyDescent="0.2">
      <c r="A28" s="49" t="s">
        <v>8</v>
      </c>
      <c r="B28" s="112">
        <v>1356.89</v>
      </c>
      <c r="C28" s="111"/>
      <c r="D28" s="111"/>
      <c r="E28" s="112">
        <v>0</v>
      </c>
      <c r="F28" s="111">
        <f t="shared" si="0"/>
        <v>0</v>
      </c>
      <c r="G28" s="117" t="str">
        <f t="shared" si="1"/>
        <v>-</v>
      </c>
      <c r="H28" s="80"/>
    </row>
    <row r="29" spans="1:8" x14ac:dyDescent="0.2">
      <c r="A29" s="49" t="s">
        <v>141</v>
      </c>
      <c r="B29" s="19">
        <v>0</v>
      </c>
      <c r="C29" s="111"/>
      <c r="D29" s="111"/>
      <c r="E29" s="19">
        <v>0</v>
      </c>
      <c r="F29" s="118" t="str">
        <f t="shared" si="0"/>
        <v>-</v>
      </c>
      <c r="G29" s="117" t="str">
        <f t="shared" si="1"/>
        <v>-</v>
      </c>
      <c r="H29" s="80"/>
    </row>
    <row r="30" spans="1:8" x14ac:dyDescent="0.2">
      <c r="A30" s="48" t="s">
        <v>253</v>
      </c>
      <c r="B30" s="109">
        <v>0</v>
      </c>
      <c r="C30" s="109"/>
      <c r="D30" s="109"/>
      <c r="E30" s="109">
        <v>21894.41</v>
      </c>
      <c r="F30" s="109" t="str">
        <f t="shared" si="0"/>
        <v>-</v>
      </c>
      <c r="G30" s="109">
        <v>0</v>
      </c>
      <c r="H30" s="80"/>
    </row>
    <row r="31" spans="1:8" x14ac:dyDescent="0.2">
      <c r="A31" s="49" t="s">
        <v>254</v>
      </c>
      <c r="B31" s="19">
        <v>0</v>
      </c>
      <c r="C31" s="111"/>
      <c r="D31" s="111"/>
      <c r="E31" s="111">
        <v>14792.59</v>
      </c>
      <c r="F31" s="111">
        <v>136.06</v>
      </c>
      <c r="G31" s="117" t="str">
        <f t="shared" si="1"/>
        <v>-</v>
      </c>
      <c r="H31" s="80"/>
    </row>
    <row r="32" spans="1:8" x14ac:dyDescent="0.2">
      <c r="A32" s="49" t="s">
        <v>255</v>
      </c>
      <c r="B32" s="19">
        <v>0</v>
      </c>
      <c r="C32" s="111"/>
      <c r="D32" s="111"/>
      <c r="E32" s="19">
        <v>7101.82</v>
      </c>
      <c r="F32" s="118" t="str">
        <f t="shared" si="0"/>
        <v>-</v>
      </c>
      <c r="G32" s="117" t="str">
        <f t="shared" si="1"/>
        <v>-</v>
      </c>
      <c r="H32" s="80"/>
    </row>
    <row r="33" spans="1:8" x14ac:dyDescent="0.2">
      <c r="A33" s="49" t="s">
        <v>256</v>
      </c>
      <c r="B33" s="19">
        <v>0</v>
      </c>
      <c r="C33" s="111"/>
      <c r="D33" s="111"/>
      <c r="E33" s="112">
        <v>0</v>
      </c>
      <c r="F33" s="111" t="str">
        <f t="shared" si="0"/>
        <v>-</v>
      </c>
      <c r="G33" s="117" t="str">
        <f t="shared" si="1"/>
        <v>-</v>
      </c>
      <c r="H33" s="80"/>
    </row>
    <row r="34" spans="1:8" x14ac:dyDescent="0.2">
      <c r="A34" s="49" t="s">
        <v>257</v>
      </c>
      <c r="B34" s="19">
        <v>0</v>
      </c>
      <c r="C34" s="111"/>
      <c r="D34" s="111"/>
      <c r="E34" s="19">
        <v>0</v>
      </c>
      <c r="F34" s="118" t="str">
        <f t="shared" si="0"/>
        <v>-</v>
      </c>
      <c r="G34" s="117" t="str">
        <f t="shared" si="1"/>
        <v>-</v>
      </c>
      <c r="H34" s="80"/>
    </row>
    <row r="35" spans="1:8" ht="7.5" customHeight="1" x14ac:dyDescent="0.2">
      <c r="A35" s="49"/>
      <c r="B35" s="111"/>
      <c r="C35" s="111"/>
      <c r="D35" s="111"/>
      <c r="E35" s="111"/>
      <c r="F35" s="118"/>
      <c r="G35" s="117"/>
      <c r="H35" s="80"/>
    </row>
    <row r="36" spans="1:8" x14ac:dyDescent="0.2">
      <c r="A36" s="51" t="s">
        <v>9</v>
      </c>
      <c r="B36" s="109">
        <v>162.08000000000001</v>
      </c>
      <c r="C36" s="110">
        <v>350</v>
      </c>
      <c r="D36" s="110">
        <v>350</v>
      </c>
      <c r="E36" s="109">
        <v>67.010000000000005</v>
      </c>
      <c r="F36" s="109">
        <f t="shared" si="0"/>
        <v>41.343780848963476</v>
      </c>
      <c r="G36" s="109">
        <f t="shared" si="1"/>
        <v>19.145714285714288</v>
      </c>
      <c r="H36" s="80"/>
    </row>
    <row r="37" spans="1:8" x14ac:dyDescent="0.2">
      <c r="A37" s="48" t="s">
        <v>10</v>
      </c>
      <c r="B37" s="109">
        <v>162.08000000000001</v>
      </c>
      <c r="C37" s="109"/>
      <c r="D37" s="109"/>
      <c r="E37" s="109">
        <v>67.010000000000005</v>
      </c>
      <c r="F37" s="109">
        <f t="shared" si="0"/>
        <v>41.343780848963476</v>
      </c>
      <c r="G37" s="109">
        <v>0</v>
      </c>
      <c r="H37" s="80"/>
    </row>
    <row r="38" spans="1:8" x14ac:dyDescent="0.2">
      <c r="A38" s="49" t="s">
        <v>11</v>
      </c>
      <c r="B38" s="112">
        <v>162.08000000000001</v>
      </c>
      <c r="C38" s="111"/>
      <c r="D38" s="111"/>
      <c r="E38" s="112">
        <v>67.010000000000005</v>
      </c>
      <c r="F38" s="111">
        <f t="shared" si="0"/>
        <v>41.343780848963476</v>
      </c>
      <c r="G38" s="117" t="str">
        <f t="shared" si="1"/>
        <v>-</v>
      </c>
      <c r="H38" s="80"/>
    </row>
    <row r="39" spans="1:8" x14ac:dyDescent="0.2">
      <c r="A39" s="49" t="s">
        <v>12</v>
      </c>
      <c r="B39" s="19">
        <v>0</v>
      </c>
      <c r="C39" s="111"/>
      <c r="D39" s="111"/>
      <c r="E39" s="19">
        <v>0</v>
      </c>
      <c r="F39" s="118" t="str">
        <f t="shared" si="0"/>
        <v>-</v>
      </c>
      <c r="G39" s="117" t="str">
        <f t="shared" si="1"/>
        <v>-</v>
      </c>
      <c r="H39" s="80"/>
    </row>
    <row r="40" spans="1:8" x14ac:dyDescent="0.2">
      <c r="A40" s="49" t="s">
        <v>226</v>
      </c>
      <c r="B40" s="19">
        <v>0</v>
      </c>
      <c r="C40" s="111"/>
      <c r="D40" s="111"/>
      <c r="E40" s="19">
        <v>0</v>
      </c>
      <c r="F40" s="118" t="str">
        <f t="shared" si="0"/>
        <v>-</v>
      </c>
      <c r="G40" s="117" t="str">
        <f t="shared" si="1"/>
        <v>-</v>
      </c>
      <c r="H40" s="80"/>
    </row>
    <row r="41" spans="1:8" x14ac:dyDescent="0.2">
      <c r="A41" s="49" t="s">
        <v>197</v>
      </c>
      <c r="B41" s="19">
        <v>0</v>
      </c>
      <c r="C41" s="111"/>
      <c r="D41" s="111"/>
      <c r="E41" s="19">
        <v>0</v>
      </c>
      <c r="F41" s="118" t="str">
        <f t="shared" si="0"/>
        <v>-</v>
      </c>
      <c r="G41" s="117" t="str">
        <f t="shared" si="1"/>
        <v>-</v>
      </c>
      <c r="H41" s="80"/>
    </row>
    <row r="42" spans="1:8" ht="7.5" customHeight="1" x14ac:dyDescent="0.2">
      <c r="A42" s="49"/>
      <c r="B42" s="111"/>
      <c r="C42" s="111"/>
      <c r="D42" s="111"/>
      <c r="E42" s="111"/>
      <c r="F42" s="118"/>
      <c r="G42" s="117"/>
      <c r="H42" s="80"/>
    </row>
    <row r="43" spans="1:8" x14ac:dyDescent="0.2">
      <c r="A43" s="51" t="s">
        <v>13</v>
      </c>
      <c r="B43" s="109">
        <v>19015.11</v>
      </c>
      <c r="C43" s="110">
        <v>33841</v>
      </c>
      <c r="D43" s="110">
        <v>33841</v>
      </c>
      <c r="E43" s="109">
        <v>16039.41</v>
      </c>
      <c r="F43" s="109">
        <f t="shared" si="0"/>
        <v>84.350866232170091</v>
      </c>
      <c r="G43" s="109">
        <f t="shared" si="1"/>
        <v>47.396383085606217</v>
      </c>
      <c r="H43" s="80"/>
    </row>
    <row r="44" spans="1:8" x14ac:dyDescent="0.2">
      <c r="A44" s="48" t="s">
        <v>14</v>
      </c>
      <c r="B44" s="109">
        <v>19015.11</v>
      </c>
      <c r="C44" s="109"/>
      <c r="D44" s="109"/>
      <c r="E44" s="109">
        <v>16039.41</v>
      </c>
      <c r="F44" s="109">
        <f t="shared" si="0"/>
        <v>84.350866232170091</v>
      </c>
      <c r="G44" s="109">
        <v>0</v>
      </c>
      <c r="H44" s="80"/>
    </row>
    <row r="45" spans="1:8" x14ac:dyDescent="0.2">
      <c r="A45" s="49" t="s">
        <v>15</v>
      </c>
      <c r="B45" s="112">
        <v>19015.11</v>
      </c>
      <c r="C45" s="111"/>
      <c r="D45" s="111"/>
      <c r="E45" s="112">
        <v>16039.41</v>
      </c>
      <c r="F45" s="111">
        <f t="shared" si="0"/>
        <v>84.350866232170091</v>
      </c>
      <c r="G45" s="117" t="str">
        <f t="shared" si="1"/>
        <v>-</v>
      </c>
      <c r="H45" s="80"/>
    </row>
    <row r="46" spans="1:8" ht="7.5" customHeight="1" x14ac:dyDescent="0.2">
      <c r="A46" s="49"/>
      <c r="B46" s="111"/>
      <c r="C46" s="111"/>
      <c r="D46" s="111"/>
      <c r="E46" s="111"/>
      <c r="F46" s="118"/>
      <c r="G46" s="117"/>
      <c r="H46" s="80"/>
    </row>
    <row r="47" spans="1:8" ht="25.5" x14ac:dyDescent="0.2">
      <c r="A47" s="51" t="s">
        <v>204</v>
      </c>
      <c r="B47" s="109">
        <v>1245.46</v>
      </c>
      <c r="C47" s="110">
        <v>4400</v>
      </c>
      <c r="D47" s="110">
        <v>4400</v>
      </c>
      <c r="E47" s="109">
        <v>1326.57</v>
      </c>
      <c r="F47" s="109">
        <f t="shared" si="0"/>
        <v>106.51245323013183</v>
      </c>
      <c r="G47" s="109">
        <f t="shared" si="1"/>
        <v>30.149318181818181</v>
      </c>
      <c r="H47" s="80"/>
    </row>
    <row r="48" spans="1:8" x14ac:dyDescent="0.2">
      <c r="A48" s="48" t="s">
        <v>16</v>
      </c>
      <c r="B48" s="109">
        <v>1245.46</v>
      </c>
      <c r="C48" s="109"/>
      <c r="D48" s="109"/>
      <c r="E48" s="109">
        <v>1326.57</v>
      </c>
      <c r="F48" s="109">
        <f t="shared" si="0"/>
        <v>106.51245323013183</v>
      </c>
      <c r="G48" s="109">
        <v>0</v>
      </c>
      <c r="H48" s="80"/>
    </row>
    <row r="49" spans="1:8" x14ac:dyDescent="0.2">
      <c r="A49" s="49" t="s">
        <v>227</v>
      </c>
      <c r="B49" s="19">
        <v>0</v>
      </c>
      <c r="C49" s="109"/>
      <c r="D49" s="109"/>
      <c r="E49" s="19">
        <v>1326.57</v>
      </c>
      <c r="F49" s="111" t="str">
        <f t="shared" si="0"/>
        <v>-</v>
      </c>
      <c r="G49" s="117" t="str">
        <f t="shared" si="1"/>
        <v>-</v>
      </c>
      <c r="H49" s="80"/>
    </row>
    <row r="50" spans="1:8" x14ac:dyDescent="0.2">
      <c r="A50" s="49" t="s">
        <v>17</v>
      </c>
      <c r="B50" s="19">
        <v>0</v>
      </c>
      <c r="C50" s="111"/>
      <c r="D50" s="111"/>
      <c r="E50" s="112">
        <v>0</v>
      </c>
      <c r="F50" s="111" t="str">
        <f t="shared" si="0"/>
        <v>-</v>
      </c>
      <c r="G50" s="117" t="str">
        <f t="shared" si="1"/>
        <v>-</v>
      </c>
      <c r="H50" s="80"/>
    </row>
    <row r="51" spans="1:8" ht="25.5" x14ac:dyDescent="0.2">
      <c r="A51" s="48" t="s">
        <v>205</v>
      </c>
      <c r="B51" s="109">
        <v>200</v>
      </c>
      <c r="C51" s="109"/>
      <c r="D51" s="109"/>
      <c r="E51" s="109">
        <v>542</v>
      </c>
      <c r="F51" s="109">
        <f t="shared" si="0"/>
        <v>271</v>
      </c>
      <c r="G51" s="109">
        <v>0</v>
      </c>
      <c r="H51" s="80"/>
    </row>
    <row r="52" spans="1:8" x14ac:dyDescent="0.2">
      <c r="A52" s="49" t="s">
        <v>190</v>
      </c>
      <c r="B52" s="112">
        <v>200</v>
      </c>
      <c r="C52" s="111"/>
      <c r="D52" s="111"/>
      <c r="E52" s="19">
        <v>542</v>
      </c>
      <c r="F52" s="118">
        <f t="shared" si="0"/>
        <v>271</v>
      </c>
      <c r="G52" s="117" t="str">
        <f t="shared" si="1"/>
        <v>-</v>
      </c>
      <c r="H52" s="80"/>
    </row>
    <row r="53" spans="1:8" x14ac:dyDescent="0.2">
      <c r="A53" s="49" t="s">
        <v>206</v>
      </c>
      <c r="B53" s="109"/>
      <c r="C53" s="111"/>
      <c r="D53" s="111"/>
      <c r="E53" s="19">
        <v>0</v>
      </c>
      <c r="F53" s="111" t="str">
        <f t="shared" si="0"/>
        <v>-</v>
      </c>
      <c r="G53" s="117" t="str">
        <f t="shared" si="1"/>
        <v>-</v>
      </c>
      <c r="H53" s="80"/>
    </row>
    <row r="54" spans="1:8" x14ac:dyDescent="0.2">
      <c r="A54" s="49"/>
      <c r="B54" s="111"/>
      <c r="C54" s="111"/>
      <c r="D54" s="111"/>
      <c r="E54" s="111"/>
      <c r="F54" s="118"/>
      <c r="G54" s="117"/>
      <c r="H54" s="80"/>
    </row>
    <row r="55" spans="1:8" x14ac:dyDescent="0.2">
      <c r="A55" s="51" t="s">
        <v>228</v>
      </c>
      <c r="B55" s="113">
        <v>60583.78</v>
      </c>
      <c r="C55" s="110">
        <v>93780</v>
      </c>
      <c r="D55" s="110">
        <v>93780</v>
      </c>
      <c r="E55" s="113">
        <v>54318.559999999998</v>
      </c>
      <c r="F55" s="109">
        <f t="shared" si="0"/>
        <v>89.658585185671797</v>
      </c>
      <c r="G55" s="109">
        <f t="shared" si="1"/>
        <v>57.921262529323947</v>
      </c>
      <c r="H55" s="80"/>
    </row>
    <row r="56" spans="1:8" x14ac:dyDescent="0.2">
      <c r="A56" s="48" t="s">
        <v>249</v>
      </c>
      <c r="B56" s="109">
        <v>60583.78</v>
      </c>
      <c r="C56" s="109"/>
      <c r="D56" s="109"/>
      <c r="E56" s="109">
        <v>54318.559999999998</v>
      </c>
      <c r="F56" s="109">
        <f t="shared" si="0"/>
        <v>89.658585185671797</v>
      </c>
      <c r="G56" s="109">
        <v>0</v>
      </c>
      <c r="H56" s="80"/>
    </row>
    <row r="57" spans="1:8" x14ac:dyDescent="0.2">
      <c r="A57" s="49" t="s">
        <v>250</v>
      </c>
      <c r="B57" s="112">
        <v>60583.78</v>
      </c>
      <c r="C57" s="109"/>
      <c r="D57" s="109"/>
      <c r="E57" s="112">
        <v>53640.56</v>
      </c>
      <c r="F57" s="111">
        <f t="shared" si="0"/>
        <v>88.539473766740855</v>
      </c>
      <c r="G57" s="117" t="str">
        <f t="shared" si="1"/>
        <v>-</v>
      </c>
      <c r="H57" s="80"/>
    </row>
    <row r="58" spans="1:8" x14ac:dyDescent="0.2">
      <c r="A58" s="49" t="s">
        <v>251</v>
      </c>
      <c r="B58" s="19">
        <v>0</v>
      </c>
      <c r="C58" s="109"/>
      <c r="D58" s="109"/>
      <c r="E58" s="19">
        <v>678</v>
      </c>
      <c r="F58" s="118" t="str">
        <f t="shared" si="0"/>
        <v>-</v>
      </c>
      <c r="G58" s="117" t="str">
        <f t="shared" si="1"/>
        <v>-</v>
      </c>
      <c r="H58" s="80"/>
    </row>
    <row r="59" spans="1:8" x14ac:dyDescent="0.2">
      <c r="A59" s="49" t="s">
        <v>252</v>
      </c>
      <c r="B59" s="19">
        <v>0</v>
      </c>
      <c r="C59" s="109"/>
      <c r="D59" s="109"/>
      <c r="E59" s="19">
        <v>0</v>
      </c>
      <c r="F59" s="118" t="str">
        <f t="shared" si="0"/>
        <v>-</v>
      </c>
      <c r="G59" s="117" t="str">
        <f t="shared" si="1"/>
        <v>-</v>
      </c>
      <c r="H59" s="80"/>
    </row>
    <row r="60" spans="1:8" x14ac:dyDescent="0.2">
      <c r="A60" s="49"/>
      <c r="B60" s="109"/>
      <c r="C60" s="109"/>
      <c r="D60" s="109"/>
      <c r="E60" s="109"/>
      <c r="F60" s="118"/>
      <c r="G60" s="117"/>
      <c r="H60" s="80"/>
    </row>
    <row r="61" spans="1:8" x14ac:dyDescent="0.2">
      <c r="A61" s="48" t="s">
        <v>229</v>
      </c>
      <c r="B61" s="109">
        <f>B62</f>
        <v>0</v>
      </c>
      <c r="C61" s="109"/>
      <c r="D61" s="109"/>
      <c r="E61" s="109">
        <f t="shared" ref="E61" si="5">E62</f>
        <v>0</v>
      </c>
      <c r="F61" s="118" t="str">
        <f t="shared" si="0"/>
        <v>-</v>
      </c>
      <c r="G61" s="117" t="str">
        <f t="shared" si="1"/>
        <v>-</v>
      </c>
      <c r="H61" s="80"/>
    </row>
    <row r="62" spans="1:8" x14ac:dyDescent="0.2">
      <c r="A62" s="49" t="s">
        <v>230</v>
      </c>
      <c r="B62" s="19">
        <v>0</v>
      </c>
      <c r="C62" s="111"/>
      <c r="D62" s="111"/>
      <c r="E62" s="19">
        <v>0</v>
      </c>
      <c r="F62" s="118" t="str">
        <f t="shared" si="0"/>
        <v>-</v>
      </c>
      <c r="G62" s="117" t="str">
        <f t="shared" si="1"/>
        <v>-</v>
      </c>
      <c r="H62" s="80"/>
    </row>
    <row r="63" spans="1:8" x14ac:dyDescent="0.2">
      <c r="A63" s="49"/>
      <c r="B63" s="111"/>
      <c r="C63" s="111"/>
      <c r="D63" s="111"/>
      <c r="E63" s="111"/>
      <c r="F63" s="118"/>
      <c r="G63" s="117"/>
      <c r="H63" s="80"/>
    </row>
    <row r="64" spans="1:8" x14ac:dyDescent="0.2">
      <c r="A64" s="51" t="s">
        <v>207</v>
      </c>
      <c r="B64" s="109">
        <f>B65</f>
        <v>0</v>
      </c>
      <c r="C64" s="105">
        <v>0</v>
      </c>
      <c r="D64" s="105">
        <v>0</v>
      </c>
      <c r="E64" s="109">
        <f t="shared" ref="E64:E65" si="6">E65</f>
        <v>0</v>
      </c>
      <c r="F64" s="117" t="str">
        <f t="shared" si="0"/>
        <v>-</v>
      </c>
      <c r="G64" s="117" t="str">
        <f t="shared" si="1"/>
        <v>-</v>
      </c>
      <c r="H64" s="80"/>
    </row>
    <row r="65" spans="1:8" x14ac:dyDescent="0.2">
      <c r="A65" s="48" t="s">
        <v>231</v>
      </c>
      <c r="B65" s="109">
        <f>B66</f>
        <v>0</v>
      </c>
      <c r="C65" s="109"/>
      <c r="D65" s="109"/>
      <c r="E65" s="109">
        <f t="shared" si="6"/>
        <v>0</v>
      </c>
      <c r="F65" s="117" t="str">
        <f t="shared" si="0"/>
        <v>-</v>
      </c>
      <c r="G65" s="117" t="str">
        <f t="shared" si="1"/>
        <v>-</v>
      </c>
      <c r="H65" s="80"/>
    </row>
    <row r="66" spans="1:8" x14ac:dyDescent="0.2">
      <c r="A66" s="49" t="s">
        <v>232</v>
      </c>
      <c r="B66" s="19">
        <v>0</v>
      </c>
      <c r="C66" s="111"/>
      <c r="D66" s="111"/>
      <c r="E66" s="19">
        <v>0</v>
      </c>
      <c r="F66" s="118" t="str">
        <f t="shared" si="0"/>
        <v>-</v>
      </c>
      <c r="G66" s="117" t="str">
        <f t="shared" si="1"/>
        <v>-</v>
      </c>
      <c r="H66" s="80"/>
    </row>
    <row r="67" spans="1:8" x14ac:dyDescent="0.2">
      <c r="A67" s="49"/>
      <c r="B67" s="111"/>
      <c r="C67" s="111"/>
      <c r="D67" s="111"/>
      <c r="E67" s="111"/>
      <c r="F67" s="118"/>
      <c r="G67" s="117"/>
      <c r="H67" s="80"/>
    </row>
    <row r="68" spans="1:8" x14ac:dyDescent="0.2">
      <c r="A68" s="49"/>
      <c r="B68" s="111"/>
      <c r="C68" s="111"/>
      <c r="D68" s="111"/>
      <c r="E68" s="111"/>
      <c r="F68" s="118"/>
      <c r="G68" s="117"/>
      <c r="H68" s="80"/>
    </row>
    <row r="69" spans="1:8" x14ac:dyDescent="0.2">
      <c r="A69" s="49"/>
      <c r="B69" s="111"/>
      <c r="C69" s="111"/>
      <c r="D69" s="111"/>
      <c r="E69" s="111"/>
      <c r="F69" s="118"/>
      <c r="G69" s="117"/>
      <c r="H69" s="80"/>
    </row>
    <row r="70" spans="1:8" x14ac:dyDescent="0.2">
      <c r="A70" s="6" t="s">
        <v>18</v>
      </c>
      <c r="B70" s="108">
        <f>B71</f>
        <v>0</v>
      </c>
      <c r="C70" s="108">
        <f t="shared" ref="C70:E72" si="7">C71</f>
        <v>0</v>
      </c>
      <c r="D70" s="108">
        <f t="shared" si="7"/>
        <v>0</v>
      </c>
      <c r="E70" s="108">
        <f t="shared" si="7"/>
        <v>0</v>
      </c>
      <c r="F70" s="108" t="str">
        <f t="shared" si="0"/>
        <v>-</v>
      </c>
      <c r="G70" s="108" t="str">
        <f t="shared" si="1"/>
        <v>-</v>
      </c>
      <c r="H70" s="80"/>
    </row>
    <row r="71" spans="1:8" x14ac:dyDescent="0.2">
      <c r="A71" s="51" t="s">
        <v>198</v>
      </c>
      <c r="B71" s="109">
        <f>B72</f>
        <v>0</v>
      </c>
      <c r="C71" s="109"/>
      <c r="D71" s="111"/>
      <c r="E71" s="109">
        <f t="shared" si="7"/>
        <v>0</v>
      </c>
      <c r="F71" s="109" t="str">
        <f t="shared" si="0"/>
        <v>-</v>
      </c>
      <c r="G71" s="109" t="str">
        <f t="shared" si="1"/>
        <v>-</v>
      </c>
      <c r="H71" s="80"/>
    </row>
    <row r="72" spans="1:8" x14ac:dyDescent="0.2">
      <c r="A72" s="48" t="s">
        <v>233</v>
      </c>
      <c r="B72" s="109">
        <f>B73</f>
        <v>0</v>
      </c>
      <c r="C72" s="109">
        <v>0</v>
      </c>
      <c r="D72" s="109">
        <v>0</v>
      </c>
      <c r="E72" s="109">
        <f t="shared" si="7"/>
        <v>0</v>
      </c>
      <c r="F72" s="109" t="str">
        <f t="shared" si="0"/>
        <v>-</v>
      </c>
      <c r="G72" s="117" t="str">
        <f t="shared" si="1"/>
        <v>-</v>
      </c>
      <c r="H72" s="80"/>
    </row>
    <row r="73" spans="1:8" x14ac:dyDescent="0.2">
      <c r="A73" s="49" t="s">
        <v>234</v>
      </c>
      <c r="B73" s="111">
        <v>0</v>
      </c>
      <c r="C73" s="111"/>
      <c r="D73" s="109"/>
      <c r="E73" s="19">
        <v>0</v>
      </c>
      <c r="F73" s="109" t="str">
        <f t="shared" si="0"/>
        <v>-</v>
      </c>
      <c r="G73" s="117" t="str">
        <f t="shared" si="1"/>
        <v>-</v>
      </c>
      <c r="H73" s="80"/>
    </row>
    <row r="74" spans="1:8" x14ac:dyDescent="0.2">
      <c r="A74" s="48" t="s">
        <v>199</v>
      </c>
      <c r="B74" s="109">
        <f>SUM(B75:B77)</f>
        <v>0</v>
      </c>
      <c r="C74" s="109"/>
      <c r="D74" s="109"/>
      <c r="E74" s="109">
        <f t="shared" ref="E74" si="8">SUM(E75:E77)</f>
        <v>0</v>
      </c>
      <c r="F74" s="117" t="str">
        <f t="shared" si="0"/>
        <v>-</v>
      </c>
      <c r="G74" s="117" t="str">
        <f t="shared" si="1"/>
        <v>-</v>
      </c>
      <c r="H74" s="80"/>
    </row>
    <row r="75" spans="1:8" x14ac:dyDescent="0.2">
      <c r="A75" s="49" t="s">
        <v>200</v>
      </c>
      <c r="B75" s="19">
        <v>0</v>
      </c>
      <c r="C75" s="111"/>
      <c r="D75" s="111"/>
      <c r="E75" s="19">
        <v>0</v>
      </c>
      <c r="F75" s="118" t="str">
        <f t="shared" si="0"/>
        <v>-</v>
      </c>
      <c r="G75" s="117" t="str">
        <f t="shared" si="1"/>
        <v>-</v>
      </c>
      <c r="H75" s="80"/>
    </row>
    <row r="76" spans="1:8" x14ac:dyDescent="0.2">
      <c r="A76" s="49" t="s">
        <v>201</v>
      </c>
      <c r="B76" s="19">
        <v>0</v>
      </c>
      <c r="C76" s="111"/>
      <c r="D76" s="111"/>
      <c r="E76" s="19">
        <v>0</v>
      </c>
      <c r="F76" s="118" t="str">
        <f t="shared" si="0"/>
        <v>-</v>
      </c>
      <c r="G76" s="117" t="str">
        <f t="shared" si="1"/>
        <v>-</v>
      </c>
      <c r="H76" s="80"/>
    </row>
    <row r="77" spans="1:8" x14ac:dyDescent="0.2">
      <c r="A77" s="49" t="s">
        <v>235</v>
      </c>
      <c r="B77" s="19">
        <v>0</v>
      </c>
      <c r="C77" s="111"/>
      <c r="D77" s="111"/>
      <c r="E77" s="19">
        <v>0</v>
      </c>
      <c r="F77" s="118" t="str">
        <f t="shared" ref="F77:F82" si="9">IFERROR(E77/B77*100,"-")</f>
        <v>-</v>
      </c>
      <c r="G77" s="117" t="str">
        <f t="shared" ref="G77:G82" si="10">IFERROR(E77/D77*100,"-")</f>
        <v>-</v>
      </c>
      <c r="H77" s="80"/>
    </row>
    <row r="78" spans="1:8" x14ac:dyDescent="0.2">
      <c r="A78" s="48" t="s">
        <v>236</v>
      </c>
      <c r="B78" s="109">
        <f>B79</f>
        <v>0</v>
      </c>
      <c r="C78" s="109"/>
      <c r="D78" s="109"/>
      <c r="E78" s="109">
        <f t="shared" ref="E78" si="11">E79</f>
        <v>0</v>
      </c>
      <c r="F78" s="118" t="str">
        <f t="shared" si="9"/>
        <v>-</v>
      </c>
      <c r="G78" s="117" t="str">
        <f t="shared" si="10"/>
        <v>-</v>
      </c>
      <c r="H78" s="80"/>
    </row>
    <row r="79" spans="1:8" x14ac:dyDescent="0.2">
      <c r="A79" s="49" t="s">
        <v>237</v>
      </c>
      <c r="B79" s="19">
        <v>0</v>
      </c>
      <c r="C79" s="111"/>
      <c r="D79" s="111"/>
      <c r="E79" s="19">
        <v>0</v>
      </c>
      <c r="F79" s="118" t="str">
        <f t="shared" si="9"/>
        <v>-</v>
      </c>
      <c r="G79" s="117" t="str">
        <f t="shared" si="10"/>
        <v>-</v>
      </c>
      <c r="H79" s="80"/>
    </row>
    <row r="80" spans="1:8" x14ac:dyDescent="0.2">
      <c r="A80" s="49"/>
      <c r="B80" s="111">
        <v>0</v>
      </c>
      <c r="C80" s="111"/>
      <c r="D80" s="111"/>
      <c r="E80" s="111"/>
      <c r="F80" s="118" t="str">
        <f t="shared" si="9"/>
        <v>-</v>
      </c>
      <c r="G80" s="117"/>
      <c r="H80" s="80"/>
    </row>
    <row r="81" spans="1:8" x14ac:dyDescent="0.2">
      <c r="A81" s="49"/>
      <c r="B81" s="111"/>
      <c r="C81" s="111"/>
      <c r="D81" s="111"/>
      <c r="E81" s="111"/>
      <c r="F81" s="118"/>
      <c r="G81" s="118"/>
      <c r="H81" s="80"/>
    </row>
    <row r="82" spans="1:8" x14ac:dyDescent="0.2">
      <c r="A82" s="57" t="s">
        <v>19</v>
      </c>
      <c r="B82" s="114">
        <f>B12+B70</f>
        <v>664773.53</v>
      </c>
      <c r="C82" s="114">
        <f t="shared" ref="C82:E82" si="12">C12+C70</f>
        <v>1426388</v>
      </c>
      <c r="D82" s="114">
        <f t="shared" si="12"/>
        <v>1426388</v>
      </c>
      <c r="E82" s="114">
        <f t="shared" si="12"/>
        <v>766343.81</v>
      </c>
      <c r="F82" s="114">
        <f t="shared" si="9"/>
        <v>115.27892965293007</v>
      </c>
      <c r="G82" s="114">
        <f t="shared" si="10"/>
        <v>53.7261817962574</v>
      </c>
      <c r="H82" s="80"/>
    </row>
    <row r="83" spans="1:8" x14ac:dyDescent="0.2">
      <c r="A83" s="51"/>
      <c r="B83" s="115"/>
      <c r="C83" s="115"/>
      <c r="D83" s="115"/>
      <c r="E83" s="115"/>
      <c r="F83" s="119"/>
      <c r="G83" s="120"/>
      <c r="H83" s="80"/>
    </row>
    <row r="84" spans="1:8" x14ac:dyDescent="0.2">
      <c r="A84" s="51"/>
      <c r="B84" s="115"/>
      <c r="C84" s="115"/>
      <c r="D84" s="115"/>
      <c r="E84" s="115"/>
      <c r="F84" s="119"/>
      <c r="G84" s="120"/>
      <c r="H84" s="80"/>
    </row>
    <row r="85" spans="1:8" x14ac:dyDescent="0.2">
      <c r="A85" s="51"/>
      <c r="B85" s="115"/>
      <c r="C85" s="115"/>
      <c r="D85" s="115"/>
      <c r="E85" s="115"/>
      <c r="F85" s="119"/>
      <c r="G85" s="120"/>
      <c r="H85" s="80"/>
    </row>
    <row r="86" spans="1:8" x14ac:dyDescent="0.2">
      <c r="A86" s="51"/>
      <c r="B86" s="115"/>
      <c r="C86" s="115"/>
      <c r="D86" s="115"/>
      <c r="E86" s="115"/>
      <c r="F86" s="119"/>
      <c r="G86" s="120"/>
      <c r="H86" s="80"/>
    </row>
    <row r="87" spans="1:8" x14ac:dyDescent="0.2">
      <c r="A87" s="51"/>
      <c r="B87" s="115"/>
      <c r="C87" s="115"/>
      <c r="D87" s="115"/>
      <c r="E87" s="115"/>
      <c r="F87" s="119"/>
      <c r="G87" s="120"/>
      <c r="H87" s="80"/>
    </row>
    <row r="88" spans="1:8" x14ac:dyDescent="0.2">
      <c r="A88" s="51"/>
      <c r="B88" s="115"/>
      <c r="C88" s="115"/>
      <c r="D88" s="115"/>
      <c r="E88" s="115"/>
      <c r="F88" s="119"/>
      <c r="G88" s="120"/>
      <c r="H88" s="80"/>
    </row>
    <row r="89" spans="1:8" x14ac:dyDescent="0.2">
      <c r="A89" s="51"/>
      <c r="B89" s="115"/>
      <c r="C89" s="115"/>
      <c r="D89" s="115"/>
      <c r="E89" s="115"/>
      <c r="F89" s="119"/>
      <c r="G89" s="120"/>
      <c r="H89" s="80"/>
    </row>
    <row r="90" spans="1:8" x14ac:dyDescent="0.2">
      <c r="A90" s="51"/>
      <c r="B90" s="115"/>
      <c r="C90" s="115"/>
      <c r="D90" s="115"/>
      <c r="E90" s="115"/>
      <c r="F90" s="119"/>
      <c r="G90" s="120"/>
      <c r="H90" s="80"/>
    </row>
    <row r="91" spans="1:8" x14ac:dyDescent="0.2">
      <c r="A91" s="51"/>
      <c r="B91" s="115"/>
      <c r="C91" s="115"/>
      <c r="D91" s="115"/>
      <c r="E91" s="115"/>
      <c r="F91" s="119"/>
      <c r="G91" s="120"/>
      <c r="H91" s="80"/>
    </row>
    <row r="92" spans="1:8" x14ac:dyDescent="0.2">
      <c r="A92" s="51"/>
      <c r="B92" s="115"/>
      <c r="C92" s="115"/>
      <c r="D92" s="115"/>
      <c r="E92" s="115"/>
      <c r="F92" s="119"/>
      <c r="G92" s="120"/>
      <c r="H92" s="80"/>
    </row>
    <row r="93" spans="1:8" x14ac:dyDescent="0.2">
      <c r="A93" s="51"/>
      <c r="B93" s="115"/>
      <c r="C93" s="115"/>
      <c r="D93" s="115"/>
      <c r="E93" s="115"/>
      <c r="F93" s="119"/>
      <c r="G93" s="120"/>
      <c r="H93" s="80"/>
    </row>
    <row r="94" spans="1:8" x14ac:dyDescent="0.2">
      <c r="A94" s="51"/>
      <c r="B94" s="115"/>
      <c r="C94" s="115"/>
      <c r="D94" s="115"/>
      <c r="E94" s="115"/>
      <c r="F94" s="119"/>
      <c r="G94" s="120"/>
      <c r="H94" s="80"/>
    </row>
    <row r="95" spans="1:8" x14ac:dyDescent="0.2">
      <c r="A95" s="51"/>
      <c r="B95" s="115"/>
      <c r="C95" s="115"/>
      <c r="D95" s="115"/>
      <c r="E95" s="115"/>
      <c r="F95" s="119"/>
      <c r="G95" s="120"/>
      <c r="H95" s="80"/>
    </row>
    <row r="96" spans="1:8" x14ac:dyDescent="0.2">
      <c r="A96" s="51"/>
      <c r="B96" s="115"/>
      <c r="C96" s="115"/>
      <c r="D96" s="115"/>
      <c r="E96" s="115"/>
      <c r="F96" s="119"/>
      <c r="G96" s="120"/>
      <c r="H96" s="80"/>
    </row>
    <row r="97" spans="1:8" x14ac:dyDescent="0.2">
      <c r="A97" s="6" t="s">
        <v>20</v>
      </c>
      <c r="B97" s="108">
        <v>660053.06999999995</v>
      </c>
      <c r="C97" s="108">
        <v>1401104</v>
      </c>
      <c r="D97" s="108">
        <v>1401104</v>
      </c>
      <c r="E97" s="108">
        <v>848341.34</v>
      </c>
      <c r="F97" s="108">
        <f t="shared" ref="F97:F160" si="13">IFERROR(E97/B97*100,"-")</f>
        <v>128.52623198919443</v>
      </c>
      <c r="G97" s="108">
        <f t="shared" ref="G97:G160" si="14">IFERROR(E97/D97*100,"-")</f>
        <v>60.548063527047233</v>
      </c>
      <c r="H97" s="80"/>
    </row>
    <row r="98" spans="1:8" s="5" customFormat="1" x14ac:dyDescent="0.2">
      <c r="A98" s="51" t="s">
        <v>21</v>
      </c>
      <c r="B98" s="109">
        <v>553830.82999999996</v>
      </c>
      <c r="C98" s="110">
        <v>1174810</v>
      </c>
      <c r="D98" s="110">
        <v>1174810</v>
      </c>
      <c r="E98" s="109">
        <v>732674.36</v>
      </c>
      <c r="F98" s="109">
        <f t="shared" si="13"/>
        <v>132.29208637590654</v>
      </c>
      <c r="G98" s="109">
        <f t="shared" si="14"/>
        <v>62.365349290523575</v>
      </c>
      <c r="H98" s="80"/>
    </row>
    <row r="99" spans="1:8" s="5" customFormat="1" x14ac:dyDescent="0.2">
      <c r="A99" s="48" t="s">
        <v>22</v>
      </c>
      <c r="B99" s="109">
        <v>455209.02</v>
      </c>
      <c r="C99" s="109">
        <v>0</v>
      </c>
      <c r="D99" s="109">
        <v>0</v>
      </c>
      <c r="E99" s="109">
        <v>607911.93000000005</v>
      </c>
      <c r="F99" s="109">
        <f t="shared" si="13"/>
        <v>133.5456687567395</v>
      </c>
      <c r="G99" s="109">
        <v>0</v>
      </c>
      <c r="H99" s="80"/>
    </row>
    <row r="100" spans="1:8" s="5" customFormat="1" x14ac:dyDescent="0.2">
      <c r="A100" s="49" t="s">
        <v>23</v>
      </c>
      <c r="B100" s="112">
        <v>455209.02</v>
      </c>
      <c r="C100" s="112"/>
      <c r="D100" s="112"/>
      <c r="E100" s="112">
        <v>607911.93000000005</v>
      </c>
      <c r="F100" s="111">
        <f t="shared" si="13"/>
        <v>133.5456687567395</v>
      </c>
      <c r="G100" s="117" t="str">
        <f t="shared" si="14"/>
        <v>-</v>
      </c>
      <c r="H100" s="80"/>
    </row>
    <row r="101" spans="1:8" s="5" customFormat="1" x14ac:dyDescent="0.2">
      <c r="A101" s="49" t="s">
        <v>238</v>
      </c>
      <c r="B101" s="19">
        <v>0</v>
      </c>
      <c r="C101" s="111"/>
      <c r="D101" s="111"/>
      <c r="E101" s="19">
        <v>0</v>
      </c>
      <c r="F101" s="118" t="str">
        <f t="shared" si="13"/>
        <v>-</v>
      </c>
      <c r="G101" s="117" t="str">
        <f t="shared" si="14"/>
        <v>-</v>
      </c>
      <c r="H101" s="80"/>
    </row>
    <row r="102" spans="1:8" x14ac:dyDescent="0.2">
      <c r="A102" s="49" t="s">
        <v>142</v>
      </c>
      <c r="B102" s="112">
        <v>0</v>
      </c>
      <c r="C102" s="112"/>
      <c r="D102" s="112"/>
      <c r="E102" s="112">
        <v>0</v>
      </c>
      <c r="F102" s="118" t="str">
        <f t="shared" si="13"/>
        <v>-</v>
      </c>
      <c r="G102" s="117" t="str">
        <f t="shared" si="14"/>
        <v>-</v>
      </c>
      <c r="H102" s="80"/>
    </row>
    <row r="103" spans="1:8" x14ac:dyDescent="0.2">
      <c r="A103" s="49" t="s">
        <v>239</v>
      </c>
      <c r="B103" s="112">
        <v>0</v>
      </c>
      <c r="C103" s="112"/>
      <c r="D103" s="112"/>
      <c r="E103" s="112">
        <v>0</v>
      </c>
      <c r="F103" s="118" t="str">
        <f t="shared" si="13"/>
        <v>-</v>
      </c>
      <c r="G103" s="117" t="str">
        <f t="shared" si="14"/>
        <v>-</v>
      </c>
      <c r="H103" s="80"/>
    </row>
    <row r="104" spans="1:8" x14ac:dyDescent="0.2">
      <c r="A104" s="48" t="s">
        <v>24</v>
      </c>
      <c r="B104" s="109">
        <v>23404.63</v>
      </c>
      <c r="C104" s="109"/>
      <c r="D104" s="109"/>
      <c r="E104" s="109">
        <v>24269.85</v>
      </c>
      <c r="F104" s="109">
        <f t="shared" si="13"/>
        <v>103.69678990866336</v>
      </c>
      <c r="G104" s="109">
        <v>0</v>
      </c>
      <c r="H104" s="80"/>
    </row>
    <row r="105" spans="1:8" x14ac:dyDescent="0.2">
      <c r="A105" s="49" t="s">
        <v>25</v>
      </c>
      <c r="B105" s="112">
        <v>23404.63</v>
      </c>
      <c r="C105" s="112"/>
      <c r="D105" s="112"/>
      <c r="E105" s="112">
        <v>24269.85</v>
      </c>
      <c r="F105" s="111">
        <f t="shared" si="13"/>
        <v>103.69678990866336</v>
      </c>
      <c r="G105" s="117" t="str">
        <f t="shared" si="14"/>
        <v>-</v>
      </c>
      <c r="H105" s="80"/>
    </row>
    <row r="106" spans="1:8" x14ac:dyDescent="0.2">
      <c r="A106" s="48" t="s">
        <v>26</v>
      </c>
      <c r="B106" s="109">
        <v>75217.179999999993</v>
      </c>
      <c r="C106" s="109"/>
      <c r="D106" s="109"/>
      <c r="E106" s="109">
        <v>100492.58</v>
      </c>
      <c r="F106" s="109">
        <f t="shared" si="13"/>
        <v>133.60322734779476</v>
      </c>
      <c r="G106" s="109">
        <v>0</v>
      </c>
      <c r="H106" s="80"/>
    </row>
    <row r="107" spans="1:8" x14ac:dyDescent="0.2">
      <c r="A107" s="49" t="s">
        <v>143</v>
      </c>
      <c r="B107" s="19">
        <v>0</v>
      </c>
      <c r="C107" s="111"/>
      <c r="D107" s="111"/>
      <c r="E107" s="19">
        <v>0</v>
      </c>
      <c r="F107" s="118" t="str">
        <f t="shared" si="13"/>
        <v>-</v>
      </c>
      <c r="G107" s="117" t="str">
        <f t="shared" si="14"/>
        <v>-</v>
      </c>
      <c r="H107" s="80"/>
    </row>
    <row r="108" spans="1:8" x14ac:dyDescent="0.2">
      <c r="A108" s="49" t="s">
        <v>27</v>
      </c>
      <c r="B108" s="112">
        <v>75217.179999999993</v>
      </c>
      <c r="C108" s="112"/>
      <c r="D108" s="112"/>
      <c r="E108" s="112">
        <v>100492.58</v>
      </c>
      <c r="F108" s="111">
        <f t="shared" si="13"/>
        <v>133.60322734779476</v>
      </c>
      <c r="G108" s="117" t="str">
        <f t="shared" si="14"/>
        <v>-</v>
      </c>
      <c r="H108" s="80"/>
    </row>
    <row r="109" spans="1:8" x14ac:dyDescent="0.2">
      <c r="A109" s="49" t="s">
        <v>208</v>
      </c>
      <c r="B109" s="112">
        <v>0</v>
      </c>
      <c r="C109" s="112"/>
      <c r="D109" s="112"/>
      <c r="E109" s="112">
        <v>0</v>
      </c>
      <c r="F109" s="118" t="str">
        <f t="shared" si="13"/>
        <v>-</v>
      </c>
      <c r="G109" s="117" t="str">
        <f t="shared" si="14"/>
        <v>-</v>
      </c>
      <c r="H109" s="80"/>
    </row>
    <row r="110" spans="1:8" ht="5.25" customHeight="1" x14ac:dyDescent="0.2">
      <c r="A110" s="49"/>
      <c r="B110" s="111"/>
      <c r="C110" s="111"/>
      <c r="D110" s="111"/>
      <c r="E110" s="111"/>
      <c r="F110" s="118"/>
      <c r="G110" s="117"/>
      <c r="H110" s="80"/>
    </row>
    <row r="111" spans="1:8" x14ac:dyDescent="0.2">
      <c r="A111" s="51" t="s">
        <v>28</v>
      </c>
      <c r="B111" s="109">
        <v>105809.49</v>
      </c>
      <c r="C111" s="110">
        <v>206857</v>
      </c>
      <c r="D111" s="110">
        <v>206857</v>
      </c>
      <c r="E111" s="109">
        <v>114631.32</v>
      </c>
      <c r="F111" s="109">
        <f t="shared" si="13"/>
        <v>108.33746576039636</v>
      </c>
      <c r="G111" s="109">
        <f t="shared" si="14"/>
        <v>55.415731640698652</v>
      </c>
      <c r="H111" s="80"/>
    </row>
    <row r="112" spans="1:8" x14ac:dyDescent="0.2">
      <c r="A112" s="48" t="s">
        <v>29</v>
      </c>
      <c r="B112" s="109">
        <v>19728.71</v>
      </c>
      <c r="C112" s="109">
        <v>0</v>
      </c>
      <c r="D112" s="109">
        <v>0</v>
      </c>
      <c r="E112" s="109">
        <v>21141.46</v>
      </c>
      <c r="F112" s="109">
        <f t="shared" si="13"/>
        <v>107.1608838084193</v>
      </c>
      <c r="G112" s="117">
        <v>0</v>
      </c>
      <c r="H112" s="80"/>
    </row>
    <row r="113" spans="1:8" x14ac:dyDescent="0.2">
      <c r="A113" s="49" t="s">
        <v>30</v>
      </c>
      <c r="B113" s="112">
        <v>4999.3999999999996</v>
      </c>
      <c r="C113" s="112"/>
      <c r="D113" s="112"/>
      <c r="E113" s="112">
        <v>4574.3999999999996</v>
      </c>
      <c r="F113" s="111">
        <f t="shared" si="13"/>
        <v>91.498979877585313</v>
      </c>
      <c r="G113" s="117" t="str">
        <f t="shared" si="14"/>
        <v>-</v>
      </c>
      <c r="H113" s="80"/>
    </row>
    <row r="114" spans="1:8" x14ac:dyDescent="0.2">
      <c r="A114" s="49" t="s">
        <v>31</v>
      </c>
      <c r="B114" s="112">
        <v>14202.81</v>
      </c>
      <c r="C114" s="112"/>
      <c r="D114" s="112"/>
      <c r="E114" s="112">
        <v>16198.06</v>
      </c>
      <c r="F114" s="111">
        <f t="shared" si="13"/>
        <v>114.04827636221282</v>
      </c>
      <c r="G114" s="117" t="str">
        <f t="shared" si="14"/>
        <v>-</v>
      </c>
      <c r="H114" s="80"/>
    </row>
    <row r="115" spans="1:8" x14ac:dyDescent="0.2">
      <c r="A115" s="49" t="s">
        <v>32</v>
      </c>
      <c r="B115" s="112">
        <v>215</v>
      </c>
      <c r="C115" s="112"/>
      <c r="D115" s="112"/>
      <c r="E115" s="112">
        <v>160</v>
      </c>
      <c r="F115" s="111">
        <f t="shared" si="13"/>
        <v>74.418604651162795</v>
      </c>
      <c r="G115" s="117" t="str">
        <f t="shared" si="14"/>
        <v>-</v>
      </c>
      <c r="H115" s="80"/>
    </row>
    <row r="116" spans="1:8" x14ac:dyDescent="0.2">
      <c r="A116" s="49" t="s">
        <v>33</v>
      </c>
      <c r="B116" s="112">
        <v>311.5</v>
      </c>
      <c r="C116" s="112"/>
      <c r="D116" s="112"/>
      <c r="E116" s="112">
        <v>209</v>
      </c>
      <c r="F116" s="111">
        <f t="shared" si="13"/>
        <v>67.094703049759232</v>
      </c>
      <c r="G116" s="117" t="str">
        <f t="shared" si="14"/>
        <v>-</v>
      </c>
      <c r="H116" s="80"/>
    </row>
    <row r="117" spans="1:8" x14ac:dyDescent="0.2">
      <c r="A117" s="48" t="s">
        <v>34</v>
      </c>
      <c r="B117" s="109">
        <v>65297.43</v>
      </c>
      <c r="C117" s="109"/>
      <c r="D117" s="109"/>
      <c r="E117" s="109">
        <v>72014.509999999995</v>
      </c>
      <c r="F117" s="109">
        <f t="shared" si="13"/>
        <v>110.28689796826612</v>
      </c>
      <c r="G117" s="109">
        <v>0</v>
      </c>
      <c r="H117" s="80"/>
    </row>
    <row r="118" spans="1:8" x14ac:dyDescent="0.2">
      <c r="A118" s="49" t="s">
        <v>35</v>
      </c>
      <c r="B118" s="112">
        <v>3734.75</v>
      </c>
      <c r="C118" s="112"/>
      <c r="D118" s="112"/>
      <c r="E118" s="112">
        <v>8062.84</v>
      </c>
      <c r="F118" s="111">
        <f t="shared" si="13"/>
        <v>215.88700716246069</v>
      </c>
      <c r="G118" s="109" t="str">
        <f t="shared" si="14"/>
        <v>-</v>
      </c>
      <c r="H118" s="80"/>
    </row>
    <row r="119" spans="1:8" x14ac:dyDescent="0.2">
      <c r="A119" s="49" t="s">
        <v>36</v>
      </c>
      <c r="B119" s="112">
        <v>41777.26</v>
      </c>
      <c r="C119" s="112"/>
      <c r="D119" s="112"/>
      <c r="E119" s="112">
        <v>41404.21</v>
      </c>
      <c r="F119" s="111">
        <f t="shared" si="13"/>
        <v>99.107050103333719</v>
      </c>
      <c r="G119" s="117" t="str">
        <f t="shared" si="14"/>
        <v>-</v>
      </c>
      <c r="H119" s="80"/>
    </row>
    <row r="120" spans="1:8" x14ac:dyDescent="0.2">
      <c r="A120" s="49" t="s">
        <v>37</v>
      </c>
      <c r="B120" s="112">
        <v>12703.29</v>
      </c>
      <c r="C120" s="112"/>
      <c r="D120" s="112"/>
      <c r="E120" s="112">
        <v>17391.310000000001</v>
      </c>
      <c r="F120" s="111">
        <f t="shared" si="13"/>
        <v>136.90398314137519</v>
      </c>
      <c r="G120" s="117" t="str">
        <f t="shared" si="14"/>
        <v>-</v>
      </c>
      <c r="H120" s="80"/>
    </row>
    <row r="121" spans="1:8" x14ac:dyDescent="0.2">
      <c r="A121" s="49" t="s">
        <v>38</v>
      </c>
      <c r="B121" s="112">
        <v>1684.59</v>
      </c>
      <c r="C121" s="112"/>
      <c r="D121" s="112"/>
      <c r="E121" s="112">
        <v>2536.88</v>
      </c>
      <c r="F121" s="111">
        <f t="shared" si="13"/>
        <v>150.59331944271307</v>
      </c>
      <c r="G121" s="117" t="str">
        <f t="shared" si="14"/>
        <v>-</v>
      </c>
      <c r="H121" s="80"/>
    </row>
    <row r="122" spans="1:8" x14ac:dyDescent="0.2">
      <c r="A122" s="49" t="s">
        <v>39</v>
      </c>
      <c r="B122" s="112">
        <v>5338.55</v>
      </c>
      <c r="C122" s="112"/>
      <c r="D122" s="112"/>
      <c r="E122" s="112">
        <v>2619.27</v>
      </c>
      <c r="F122" s="111">
        <f t="shared" si="13"/>
        <v>49.063322437740581</v>
      </c>
      <c r="G122" s="117" t="str">
        <f t="shared" si="14"/>
        <v>-</v>
      </c>
      <c r="H122" s="80"/>
    </row>
    <row r="123" spans="1:8" x14ac:dyDescent="0.2">
      <c r="A123" s="49" t="s">
        <v>40</v>
      </c>
      <c r="B123" s="112">
        <v>58.99</v>
      </c>
      <c r="C123" s="112"/>
      <c r="D123" s="112"/>
      <c r="E123" s="112">
        <v>0</v>
      </c>
      <c r="F123" s="118">
        <f t="shared" si="13"/>
        <v>0</v>
      </c>
      <c r="G123" s="117" t="str">
        <f t="shared" si="14"/>
        <v>-</v>
      </c>
      <c r="H123" s="80"/>
    </row>
    <row r="124" spans="1:8" x14ac:dyDescent="0.2">
      <c r="A124" s="48" t="s">
        <v>41</v>
      </c>
      <c r="B124" s="109">
        <v>13299.33</v>
      </c>
      <c r="C124" s="109"/>
      <c r="D124" s="109"/>
      <c r="E124" s="109">
        <v>17315.09</v>
      </c>
      <c r="F124" s="109">
        <f t="shared" si="13"/>
        <v>130.1952053223734</v>
      </c>
      <c r="G124" s="109">
        <v>0</v>
      </c>
      <c r="H124" s="80"/>
    </row>
    <row r="125" spans="1:8" x14ac:dyDescent="0.2">
      <c r="A125" s="49" t="s">
        <v>42</v>
      </c>
      <c r="B125" s="112">
        <v>3627.54</v>
      </c>
      <c r="C125" s="112"/>
      <c r="D125" s="112"/>
      <c r="E125" s="112">
        <v>2792.32</v>
      </c>
      <c r="F125" s="111">
        <f t="shared" si="13"/>
        <v>76.975581247898035</v>
      </c>
      <c r="G125" s="117" t="str">
        <f t="shared" si="14"/>
        <v>-</v>
      </c>
      <c r="H125" s="80"/>
    </row>
    <row r="126" spans="1:8" x14ac:dyDescent="0.2">
      <c r="A126" s="49" t="s">
        <v>43</v>
      </c>
      <c r="B126" s="112">
        <v>3504.84</v>
      </c>
      <c r="C126" s="112"/>
      <c r="D126" s="112"/>
      <c r="E126" s="112">
        <v>4623.79</v>
      </c>
      <c r="F126" s="111">
        <f t="shared" si="13"/>
        <v>131.92585110875245</v>
      </c>
      <c r="G126" s="117" t="str">
        <f t="shared" si="14"/>
        <v>-</v>
      </c>
      <c r="H126" s="80"/>
    </row>
    <row r="127" spans="1:8" x14ac:dyDescent="0.2">
      <c r="A127" s="49" t="s">
        <v>44</v>
      </c>
      <c r="B127" s="112">
        <v>241.25</v>
      </c>
      <c r="C127" s="112"/>
      <c r="D127" s="112"/>
      <c r="E127" s="112">
        <v>241.25</v>
      </c>
      <c r="F127" s="118">
        <f t="shared" si="13"/>
        <v>100</v>
      </c>
      <c r="G127" s="117" t="str">
        <f t="shared" si="14"/>
        <v>-</v>
      </c>
      <c r="H127" s="80"/>
    </row>
    <row r="128" spans="1:8" x14ac:dyDescent="0.2">
      <c r="A128" s="49" t="s">
        <v>45</v>
      </c>
      <c r="B128" s="112">
        <v>3170.23</v>
      </c>
      <c r="C128" s="112"/>
      <c r="D128" s="112"/>
      <c r="E128" s="112">
        <v>3385.7</v>
      </c>
      <c r="F128" s="111">
        <f t="shared" si="13"/>
        <v>106.79666774965852</v>
      </c>
      <c r="G128" s="117" t="str">
        <f t="shared" si="14"/>
        <v>-</v>
      </c>
      <c r="H128" s="80"/>
    </row>
    <row r="129" spans="1:8" x14ac:dyDescent="0.2">
      <c r="A129" s="49" t="s">
        <v>46</v>
      </c>
      <c r="B129" s="112">
        <v>0</v>
      </c>
      <c r="C129" s="112"/>
      <c r="D129" s="112"/>
      <c r="E129" s="112">
        <v>49.32</v>
      </c>
      <c r="F129" s="118" t="str">
        <f t="shared" si="13"/>
        <v>-</v>
      </c>
      <c r="G129" s="117" t="str">
        <f t="shared" si="14"/>
        <v>-</v>
      </c>
      <c r="H129" s="80"/>
    </row>
    <row r="130" spans="1:8" x14ac:dyDescent="0.2">
      <c r="A130" s="49" t="s">
        <v>47</v>
      </c>
      <c r="B130" s="112">
        <v>625.16999999999996</v>
      </c>
      <c r="C130" s="112"/>
      <c r="D130" s="112"/>
      <c r="E130" s="112">
        <v>379.79</v>
      </c>
      <c r="F130" s="111">
        <f t="shared" si="13"/>
        <v>60.749876033718827</v>
      </c>
      <c r="G130" s="117" t="str">
        <f t="shared" si="14"/>
        <v>-</v>
      </c>
      <c r="H130" s="80"/>
    </row>
    <row r="131" spans="1:8" x14ac:dyDescent="0.2">
      <c r="A131" s="49" t="s">
        <v>48</v>
      </c>
      <c r="B131" s="112">
        <v>443.5</v>
      </c>
      <c r="C131" s="112"/>
      <c r="D131" s="112"/>
      <c r="E131" s="112">
        <v>942.3</v>
      </c>
      <c r="F131" s="111">
        <f t="shared" si="13"/>
        <v>212.46899661781282</v>
      </c>
      <c r="G131" s="117" t="str">
        <f t="shared" si="14"/>
        <v>-</v>
      </c>
      <c r="H131" s="80"/>
    </row>
    <row r="132" spans="1:8" x14ac:dyDescent="0.2">
      <c r="A132" s="49" t="s">
        <v>49</v>
      </c>
      <c r="B132" s="112">
        <v>888.78</v>
      </c>
      <c r="C132" s="112"/>
      <c r="D132" s="112"/>
      <c r="E132" s="112">
        <v>570.12</v>
      </c>
      <c r="F132" s="111">
        <f t="shared" si="13"/>
        <v>64.146357928846285</v>
      </c>
      <c r="G132" s="117" t="str">
        <f t="shared" si="14"/>
        <v>-</v>
      </c>
      <c r="H132" s="80"/>
    </row>
    <row r="133" spans="1:8" x14ac:dyDescent="0.2">
      <c r="A133" s="49" t="s">
        <v>50</v>
      </c>
      <c r="B133" s="112">
        <v>798.02</v>
      </c>
      <c r="C133" s="112"/>
      <c r="D133" s="112"/>
      <c r="E133" s="112">
        <v>4330.5</v>
      </c>
      <c r="F133" s="111">
        <f t="shared" si="13"/>
        <v>542.65557254204157</v>
      </c>
      <c r="G133" s="117" t="str">
        <f t="shared" si="14"/>
        <v>-</v>
      </c>
      <c r="H133" s="80"/>
    </row>
    <row r="134" spans="1:8" x14ac:dyDescent="0.2">
      <c r="A134" s="97" t="s">
        <v>51</v>
      </c>
      <c r="B134" s="109">
        <f>B135</f>
        <v>0</v>
      </c>
      <c r="C134" s="109"/>
      <c r="D134" s="109"/>
      <c r="E134" s="109">
        <f t="shared" ref="E134" si="15">E135</f>
        <v>0</v>
      </c>
      <c r="F134" s="117" t="str">
        <f t="shared" si="13"/>
        <v>-</v>
      </c>
      <c r="G134" s="117" t="str">
        <f t="shared" si="14"/>
        <v>-</v>
      </c>
      <c r="H134" s="80"/>
    </row>
    <row r="135" spans="1:8" x14ac:dyDescent="0.2">
      <c r="A135" s="49" t="s">
        <v>52</v>
      </c>
      <c r="B135" s="19">
        <v>0</v>
      </c>
      <c r="C135" s="111"/>
      <c r="D135" s="111"/>
      <c r="E135" s="19">
        <v>0</v>
      </c>
      <c r="F135" s="118" t="str">
        <f t="shared" si="13"/>
        <v>-</v>
      </c>
      <c r="G135" s="117" t="str">
        <f t="shared" si="14"/>
        <v>-</v>
      </c>
      <c r="H135" s="80"/>
    </row>
    <row r="136" spans="1:8" x14ac:dyDescent="0.2">
      <c r="A136" s="48" t="s">
        <v>53</v>
      </c>
      <c r="B136" s="109">
        <v>7484.02</v>
      </c>
      <c r="C136" s="109"/>
      <c r="D136" s="109"/>
      <c r="E136" s="109">
        <v>4160.26</v>
      </c>
      <c r="F136" s="109">
        <f t="shared" si="13"/>
        <v>55.588574055120112</v>
      </c>
      <c r="G136" s="117" t="str">
        <f t="shared" si="14"/>
        <v>-</v>
      </c>
      <c r="H136" s="80"/>
    </row>
    <row r="137" spans="1:8" x14ac:dyDescent="0.2">
      <c r="A137" s="49" t="s">
        <v>54</v>
      </c>
      <c r="B137" s="19">
        <v>0</v>
      </c>
      <c r="C137" s="111"/>
      <c r="D137" s="111"/>
      <c r="E137" s="19">
        <v>0</v>
      </c>
      <c r="F137" s="111" t="str">
        <f t="shared" si="13"/>
        <v>-</v>
      </c>
      <c r="G137" s="117" t="str">
        <f t="shared" si="14"/>
        <v>-</v>
      </c>
      <c r="H137" s="80"/>
    </row>
    <row r="138" spans="1:8" x14ac:dyDescent="0.2">
      <c r="A138" s="49" t="s">
        <v>55</v>
      </c>
      <c r="B138" s="112">
        <v>302.07</v>
      </c>
      <c r="C138" s="112"/>
      <c r="D138" s="112"/>
      <c r="E138" s="112">
        <v>604.14</v>
      </c>
      <c r="F138" s="111">
        <f t="shared" si="13"/>
        <v>200</v>
      </c>
      <c r="G138" s="117" t="str">
        <f t="shared" si="14"/>
        <v>-</v>
      </c>
      <c r="H138" s="80"/>
    </row>
    <row r="139" spans="1:8" x14ac:dyDescent="0.2">
      <c r="A139" s="49" t="s">
        <v>56</v>
      </c>
      <c r="B139" s="112">
        <v>295.39999999999998</v>
      </c>
      <c r="C139" s="112"/>
      <c r="D139" s="112"/>
      <c r="E139" s="112">
        <v>490.15</v>
      </c>
      <c r="F139" s="111">
        <f t="shared" si="13"/>
        <v>165.9275558564658</v>
      </c>
      <c r="G139" s="117" t="str">
        <f t="shared" si="14"/>
        <v>-</v>
      </c>
      <c r="H139" s="80"/>
    </row>
    <row r="140" spans="1:8" x14ac:dyDescent="0.2">
      <c r="A140" s="49" t="s">
        <v>57</v>
      </c>
      <c r="B140" s="112">
        <v>0</v>
      </c>
      <c r="C140" s="112"/>
      <c r="D140" s="112"/>
      <c r="E140" s="112">
        <v>0</v>
      </c>
      <c r="F140" s="118" t="str">
        <f t="shared" si="13"/>
        <v>-</v>
      </c>
      <c r="G140" s="117" t="str">
        <f t="shared" si="14"/>
        <v>-</v>
      </c>
      <c r="H140" s="80"/>
    </row>
    <row r="141" spans="1:8" x14ac:dyDescent="0.2">
      <c r="A141" s="49" t="s">
        <v>58</v>
      </c>
      <c r="B141" s="112">
        <v>931.89</v>
      </c>
      <c r="C141" s="112"/>
      <c r="D141" s="112"/>
      <c r="E141" s="112">
        <v>127.44</v>
      </c>
      <c r="F141" s="111">
        <f t="shared" si="13"/>
        <v>13.675433795834271</v>
      </c>
      <c r="G141" s="117" t="str">
        <f t="shared" si="14"/>
        <v>-</v>
      </c>
      <c r="H141" s="80"/>
    </row>
    <row r="142" spans="1:8" x14ac:dyDescent="0.2">
      <c r="A142" s="49" t="s">
        <v>240</v>
      </c>
      <c r="B142" s="111">
        <v>672</v>
      </c>
      <c r="C142" s="112"/>
      <c r="D142" s="112"/>
      <c r="E142" s="112">
        <v>0</v>
      </c>
      <c r="F142" s="111">
        <f t="shared" si="13"/>
        <v>0</v>
      </c>
      <c r="G142" s="117" t="str">
        <f t="shared" si="14"/>
        <v>-</v>
      </c>
      <c r="H142" s="80"/>
    </row>
    <row r="143" spans="1:8" x14ac:dyDescent="0.2">
      <c r="A143" s="49" t="s">
        <v>59</v>
      </c>
      <c r="B143" s="112">
        <v>5282.66</v>
      </c>
      <c r="C143" s="112"/>
      <c r="D143" s="112"/>
      <c r="E143" s="112">
        <v>2938.53</v>
      </c>
      <c r="F143" s="111">
        <f t="shared" si="13"/>
        <v>55.625953591561824</v>
      </c>
      <c r="G143" s="117" t="str">
        <f t="shared" si="14"/>
        <v>-</v>
      </c>
      <c r="H143" s="80"/>
    </row>
    <row r="144" spans="1:8" ht="5.25" customHeight="1" x14ac:dyDescent="0.2">
      <c r="A144" s="49"/>
      <c r="B144" s="111"/>
      <c r="C144" s="111"/>
      <c r="D144" s="111"/>
      <c r="E144" s="111"/>
      <c r="F144" s="118"/>
      <c r="G144" s="117"/>
      <c r="H144" s="80"/>
    </row>
    <row r="145" spans="1:8" x14ac:dyDescent="0.2">
      <c r="A145" s="51" t="s">
        <v>60</v>
      </c>
      <c r="B145" s="109">
        <v>412.75</v>
      </c>
      <c r="C145" s="110">
        <v>1602</v>
      </c>
      <c r="D145" s="110">
        <v>1602</v>
      </c>
      <c r="E145" s="109">
        <v>458.16</v>
      </c>
      <c r="F145" s="109">
        <f t="shared" si="13"/>
        <v>111.00181708055726</v>
      </c>
      <c r="G145" s="109">
        <f t="shared" si="14"/>
        <v>28.599250936329589</v>
      </c>
      <c r="H145" s="80"/>
    </row>
    <row r="146" spans="1:8" x14ac:dyDescent="0.2">
      <c r="A146" s="48" t="s">
        <v>61</v>
      </c>
      <c r="B146" s="109">
        <f>B147+B148</f>
        <v>0</v>
      </c>
      <c r="C146" s="109"/>
      <c r="D146" s="109"/>
      <c r="E146" s="109">
        <f t="shared" ref="E146" si="16">E147+E148</f>
        <v>0</v>
      </c>
      <c r="F146" s="117" t="str">
        <f t="shared" si="13"/>
        <v>-</v>
      </c>
      <c r="G146" s="117" t="str">
        <f t="shared" si="14"/>
        <v>-</v>
      </c>
      <c r="H146" s="80"/>
    </row>
    <row r="147" spans="1:8" x14ac:dyDescent="0.2">
      <c r="A147" s="49" t="s">
        <v>215</v>
      </c>
      <c r="B147" s="19">
        <v>0</v>
      </c>
      <c r="C147" s="111"/>
      <c r="D147" s="111"/>
      <c r="E147" s="19">
        <v>0</v>
      </c>
      <c r="F147" s="118" t="str">
        <f t="shared" si="13"/>
        <v>-</v>
      </c>
      <c r="G147" s="117" t="str">
        <f t="shared" si="14"/>
        <v>-</v>
      </c>
      <c r="H147" s="80"/>
    </row>
    <row r="148" spans="1:8" x14ac:dyDescent="0.2">
      <c r="A148" s="49" t="s">
        <v>214</v>
      </c>
      <c r="B148" s="19">
        <v>0</v>
      </c>
      <c r="C148" s="111"/>
      <c r="D148" s="111"/>
      <c r="E148" s="19">
        <v>0</v>
      </c>
      <c r="F148" s="118" t="str">
        <f t="shared" si="13"/>
        <v>-</v>
      </c>
      <c r="G148" s="117" t="str">
        <f t="shared" si="14"/>
        <v>-</v>
      </c>
      <c r="H148" s="80"/>
    </row>
    <row r="149" spans="1:8" x14ac:dyDescent="0.2">
      <c r="A149" s="48" t="s">
        <v>62</v>
      </c>
      <c r="B149" s="109">
        <v>412.75</v>
      </c>
      <c r="C149" s="109"/>
      <c r="D149" s="109"/>
      <c r="E149" s="109">
        <v>458.16</v>
      </c>
      <c r="F149" s="109">
        <f t="shared" si="13"/>
        <v>111.00181708055726</v>
      </c>
      <c r="G149" s="109">
        <v>0</v>
      </c>
      <c r="H149" s="80"/>
    </row>
    <row r="150" spans="1:8" x14ac:dyDescent="0.2">
      <c r="A150" s="49" t="s">
        <v>63</v>
      </c>
      <c r="B150" s="112">
        <v>412.75</v>
      </c>
      <c r="C150" s="112"/>
      <c r="D150" s="112"/>
      <c r="E150" s="112">
        <v>458.16</v>
      </c>
      <c r="F150" s="111">
        <f t="shared" si="13"/>
        <v>111.00181708055726</v>
      </c>
      <c r="G150" s="117" t="str">
        <f t="shared" si="14"/>
        <v>-</v>
      </c>
      <c r="H150" s="80"/>
    </row>
    <row r="151" spans="1:8" x14ac:dyDescent="0.2">
      <c r="A151" s="49" t="s">
        <v>64</v>
      </c>
      <c r="B151" s="111">
        <v>0</v>
      </c>
      <c r="C151" s="111"/>
      <c r="D151" s="111"/>
      <c r="E151" s="19">
        <v>0</v>
      </c>
      <c r="F151" s="111" t="str">
        <f t="shared" si="13"/>
        <v>-</v>
      </c>
      <c r="G151" s="117" t="str">
        <f t="shared" si="14"/>
        <v>-</v>
      </c>
      <c r="H151" s="80"/>
    </row>
    <row r="152" spans="1:8" x14ac:dyDescent="0.2">
      <c r="A152" s="49" t="s">
        <v>65</v>
      </c>
      <c r="B152" s="112">
        <v>0</v>
      </c>
      <c r="C152" s="112"/>
      <c r="D152" s="112"/>
      <c r="E152" s="112">
        <v>0</v>
      </c>
      <c r="F152" s="118" t="str">
        <f t="shared" si="13"/>
        <v>-</v>
      </c>
      <c r="G152" s="117" t="str">
        <f t="shared" si="14"/>
        <v>-</v>
      </c>
      <c r="H152" s="80"/>
    </row>
    <row r="153" spans="1:8" x14ac:dyDescent="0.2">
      <c r="A153" s="49" t="s">
        <v>66</v>
      </c>
      <c r="B153" s="19">
        <v>0</v>
      </c>
      <c r="C153" s="111"/>
      <c r="D153" s="111"/>
      <c r="E153" s="19">
        <v>0</v>
      </c>
      <c r="F153" s="118" t="str">
        <f t="shared" si="13"/>
        <v>-</v>
      </c>
      <c r="G153" s="117" t="str">
        <f t="shared" si="14"/>
        <v>-</v>
      </c>
      <c r="H153" s="80"/>
    </row>
    <row r="154" spans="1:8" ht="5.25" customHeight="1" x14ac:dyDescent="0.2">
      <c r="A154" s="49"/>
      <c r="B154" s="111"/>
      <c r="C154" s="111"/>
      <c r="D154" s="111"/>
      <c r="E154" s="111"/>
      <c r="F154" s="118"/>
      <c r="G154" s="117"/>
      <c r="H154" s="80"/>
    </row>
    <row r="155" spans="1:8" x14ac:dyDescent="0.2">
      <c r="A155" s="51" t="s">
        <v>67</v>
      </c>
      <c r="B155" s="109">
        <f>B156</f>
        <v>0</v>
      </c>
      <c r="C155" s="19">
        <v>0</v>
      </c>
      <c r="D155" s="19">
        <v>0</v>
      </c>
      <c r="E155" s="109">
        <f t="shared" ref="E155:E156" si="17">E156</f>
        <v>0</v>
      </c>
      <c r="F155" s="117" t="str">
        <f t="shared" si="13"/>
        <v>-</v>
      </c>
      <c r="G155" s="117" t="str">
        <f t="shared" si="14"/>
        <v>-</v>
      </c>
      <c r="H155" s="80"/>
    </row>
    <row r="156" spans="1:8" x14ac:dyDescent="0.2">
      <c r="A156" s="48" t="s">
        <v>241</v>
      </c>
      <c r="B156" s="109">
        <f>B157</f>
        <v>0</v>
      </c>
      <c r="C156" s="109"/>
      <c r="D156" s="109"/>
      <c r="E156" s="109">
        <f t="shared" si="17"/>
        <v>0</v>
      </c>
      <c r="F156" s="117" t="str">
        <f t="shared" si="13"/>
        <v>-</v>
      </c>
      <c r="G156" s="117" t="str">
        <f t="shared" si="14"/>
        <v>-</v>
      </c>
      <c r="H156" s="80"/>
    </row>
    <row r="157" spans="1:8" x14ac:dyDescent="0.2">
      <c r="A157" s="49" t="s">
        <v>242</v>
      </c>
      <c r="B157" s="19">
        <v>0</v>
      </c>
      <c r="C157" s="111"/>
      <c r="D157" s="111"/>
      <c r="E157" s="19">
        <v>0</v>
      </c>
      <c r="F157" s="118" t="str">
        <f t="shared" si="13"/>
        <v>-</v>
      </c>
      <c r="G157" s="117" t="str">
        <f t="shared" si="14"/>
        <v>-</v>
      </c>
      <c r="H157" s="80"/>
    </row>
    <row r="158" spans="1:8" x14ac:dyDescent="0.2">
      <c r="A158" s="49"/>
      <c r="B158" s="19">
        <v>0</v>
      </c>
      <c r="C158" s="111"/>
      <c r="D158" s="111"/>
      <c r="E158" s="19">
        <v>0</v>
      </c>
      <c r="F158" s="118"/>
      <c r="G158" s="117"/>
      <c r="H158" s="80"/>
    </row>
    <row r="159" spans="1:8" x14ac:dyDescent="0.2">
      <c r="A159" s="51" t="s">
        <v>68</v>
      </c>
      <c r="B159" s="109">
        <f>B160</f>
        <v>0</v>
      </c>
      <c r="C159" s="110">
        <v>17260</v>
      </c>
      <c r="D159" s="110">
        <v>17260</v>
      </c>
      <c r="E159" s="109">
        <f t="shared" ref="E159" si="18">E160</f>
        <v>0</v>
      </c>
      <c r="F159" s="117" t="str">
        <f t="shared" si="13"/>
        <v>-</v>
      </c>
      <c r="G159" s="109">
        <f t="shared" si="14"/>
        <v>0</v>
      </c>
      <c r="H159" s="80"/>
    </row>
    <row r="160" spans="1:8" x14ac:dyDescent="0.2">
      <c r="A160" s="48" t="s">
        <v>69</v>
      </c>
      <c r="B160" s="109">
        <f>B161+B162</f>
        <v>0</v>
      </c>
      <c r="C160" s="109"/>
      <c r="D160" s="109"/>
      <c r="E160" s="109">
        <f t="shared" ref="E160" si="19">E161+E162</f>
        <v>0</v>
      </c>
      <c r="F160" s="117" t="str">
        <f t="shared" si="13"/>
        <v>-</v>
      </c>
      <c r="G160" s="117" t="str">
        <f t="shared" si="14"/>
        <v>-</v>
      </c>
      <c r="H160" s="80"/>
    </row>
    <row r="161" spans="1:8" x14ac:dyDescent="0.2">
      <c r="A161" s="49" t="s">
        <v>70</v>
      </c>
      <c r="B161" s="19">
        <v>0</v>
      </c>
      <c r="C161" s="111">
        <v>17260</v>
      </c>
      <c r="D161" s="111">
        <v>17260</v>
      </c>
      <c r="E161" s="19">
        <v>0</v>
      </c>
      <c r="F161" s="118" t="str">
        <f t="shared" ref="F161:F207" si="20">IFERROR(E161/B161*100,"-")</f>
        <v>-</v>
      </c>
      <c r="G161" s="117">
        <f t="shared" ref="G161:G207" si="21">IFERROR(E161/D161*100,"-")</f>
        <v>0</v>
      </c>
      <c r="H161" s="80"/>
    </row>
    <row r="162" spans="1:8" x14ac:dyDescent="0.2">
      <c r="A162" s="49" t="s">
        <v>71</v>
      </c>
      <c r="B162" s="112">
        <v>0</v>
      </c>
      <c r="C162" s="112"/>
      <c r="D162" s="112"/>
      <c r="E162" s="112">
        <v>0</v>
      </c>
      <c r="F162" s="118" t="str">
        <f t="shared" si="20"/>
        <v>-</v>
      </c>
      <c r="G162" s="117" t="str">
        <f t="shared" si="21"/>
        <v>-</v>
      </c>
      <c r="H162" s="80"/>
    </row>
    <row r="163" spans="1:8" ht="7.5" customHeight="1" x14ac:dyDescent="0.2">
      <c r="A163" s="49"/>
      <c r="B163" s="111"/>
      <c r="C163" s="111"/>
      <c r="D163" s="111"/>
      <c r="E163" s="111"/>
      <c r="F163" s="118"/>
      <c r="G163" s="117"/>
      <c r="H163" s="80"/>
    </row>
    <row r="164" spans="1:8" x14ac:dyDescent="0.2">
      <c r="A164" s="51" t="s">
        <v>72</v>
      </c>
      <c r="B164" s="109">
        <v>0</v>
      </c>
      <c r="C164" s="105">
        <v>575</v>
      </c>
      <c r="D164" s="105">
        <v>575</v>
      </c>
      <c r="E164" s="109">
        <v>577.5</v>
      </c>
      <c r="F164" s="109">
        <v>0</v>
      </c>
      <c r="G164" s="109">
        <v>0</v>
      </c>
      <c r="H164" s="80"/>
    </row>
    <row r="165" spans="1:8" x14ac:dyDescent="0.2">
      <c r="A165" s="48" t="s">
        <v>73</v>
      </c>
      <c r="B165" s="109">
        <v>0</v>
      </c>
      <c r="C165" s="109"/>
      <c r="D165" s="109"/>
      <c r="E165" s="109">
        <v>577.5</v>
      </c>
      <c r="F165" s="109">
        <v>0</v>
      </c>
      <c r="G165" s="109">
        <v>0</v>
      </c>
      <c r="H165" s="80"/>
    </row>
    <row r="166" spans="1:8" x14ac:dyDescent="0.2">
      <c r="A166" s="49" t="s">
        <v>74</v>
      </c>
      <c r="B166" s="19">
        <v>0</v>
      </c>
      <c r="C166" s="111"/>
      <c r="D166" s="111"/>
      <c r="E166" s="19">
        <v>577.5</v>
      </c>
      <c r="F166" s="118" t="str">
        <f t="shared" si="20"/>
        <v>-</v>
      </c>
      <c r="G166" s="117" t="str">
        <f t="shared" si="21"/>
        <v>-</v>
      </c>
      <c r="H166" s="80"/>
    </row>
    <row r="167" spans="1:8" x14ac:dyDescent="0.2">
      <c r="A167" s="49" t="s">
        <v>144</v>
      </c>
      <c r="B167" s="19">
        <v>0</v>
      </c>
      <c r="C167" s="111"/>
      <c r="D167" s="111"/>
      <c r="E167" s="111">
        <v>0</v>
      </c>
      <c r="F167" s="118" t="str">
        <f t="shared" si="20"/>
        <v>-</v>
      </c>
      <c r="G167" s="117" t="str">
        <f t="shared" si="21"/>
        <v>-</v>
      </c>
      <c r="H167" s="80"/>
    </row>
    <row r="168" spans="1:8" x14ac:dyDescent="0.2">
      <c r="A168" s="48" t="s">
        <v>75</v>
      </c>
      <c r="B168" s="109">
        <f>B169</f>
        <v>0</v>
      </c>
      <c r="C168" s="109"/>
      <c r="D168" s="109"/>
      <c r="E168" s="109">
        <f t="shared" ref="E168" si="22">E169</f>
        <v>0</v>
      </c>
      <c r="F168" s="117" t="str">
        <f t="shared" si="20"/>
        <v>-</v>
      </c>
      <c r="G168" s="117" t="str">
        <f t="shared" si="21"/>
        <v>-</v>
      </c>
      <c r="H168" s="80"/>
    </row>
    <row r="169" spans="1:8" x14ac:dyDescent="0.2">
      <c r="A169" s="49" t="s">
        <v>76</v>
      </c>
      <c r="B169" s="19">
        <v>0</v>
      </c>
      <c r="C169" s="111"/>
      <c r="D169" s="111"/>
      <c r="E169" s="19">
        <v>0</v>
      </c>
      <c r="F169" s="118" t="str">
        <f t="shared" si="20"/>
        <v>-</v>
      </c>
      <c r="G169" s="117" t="str">
        <f t="shared" si="21"/>
        <v>-</v>
      </c>
      <c r="H169" s="80"/>
    </row>
    <row r="170" spans="1:8" x14ac:dyDescent="0.2">
      <c r="A170" s="48"/>
      <c r="B170" s="111"/>
      <c r="C170" s="111"/>
      <c r="D170" s="111"/>
      <c r="E170" s="111"/>
      <c r="F170" s="118"/>
      <c r="G170" s="117"/>
      <c r="H170" s="80"/>
    </row>
    <row r="171" spans="1:8" x14ac:dyDescent="0.2">
      <c r="A171" s="48"/>
      <c r="B171" s="111"/>
      <c r="C171" s="111"/>
      <c r="D171" s="111"/>
      <c r="E171" s="111"/>
      <c r="F171" s="118"/>
      <c r="G171" s="117"/>
      <c r="H171" s="80"/>
    </row>
    <row r="172" spans="1:8" x14ac:dyDescent="0.2">
      <c r="A172" s="6" t="s">
        <v>77</v>
      </c>
      <c r="B172" s="108">
        <v>2525.19</v>
      </c>
      <c r="C172" s="108">
        <v>25284</v>
      </c>
      <c r="D172" s="108">
        <v>25284</v>
      </c>
      <c r="E172" s="108">
        <v>7448.53</v>
      </c>
      <c r="F172" s="108">
        <f t="shared" si="20"/>
        <v>294.9690914347039</v>
      </c>
      <c r="G172" s="108">
        <f t="shared" si="21"/>
        <v>29.4594605283974</v>
      </c>
      <c r="H172" s="80"/>
    </row>
    <row r="173" spans="1:8" x14ac:dyDescent="0.2">
      <c r="A173" s="51" t="s">
        <v>78</v>
      </c>
      <c r="B173" s="109">
        <f>B174</f>
        <v>0</v>
      </c>
      <c r="C173" s="111"/>
      <c r="D173" s="111"/>
      <c r="E173" s="109">
        <f t="shared" ref="E173" si="23">E174</f>
        <v>0</v>
      </c>
      <c r="F173" s="109">
        <v>0</v>
      </c>
      <c r="G173" s="109">
        <v>0</v>
      </c>
      <c r="H173" s="80"/>
    </row>
    <row r="174" spans="1:8" x14ac:dyDescent="0.2">
      <c r="A174" s="48" t="s">
        <v>79</v>
      </c>
      <c r="B174" s="109">
        <f>B175+B176</f>
        <v>0</v>
      </c>
      <c r="C174" s="109"/>
      <c r="D174" s="109"/>
      <c r="E174" s="109">
        <f t="shared" ref="E174" si="24">E175+E176</f>
        <v>0</v>
      </c>
      <c r="F174" s="117" t="str">
        <f t="shared" si="20"/>
        <v>-</v>
      </c>
      <c r="G174" s="117" t="str">
        <f t="shared" si="21"/>
        <v>-</v>
      </c>
      <c r="H174" s="80"/>
    </row>
    <row r="175" spans="1:8" x14ac:dyDescent="0.2">
      <c r="A175" s="49" t="s">
        <v>80</v>
      </c>
      <c r="B175" s="19">
        <v>0</v>
      </c>
      <c r="C175" s="111"/>
      <c r="D175" s="111"/>
      <c r="E175" s="19">
        <v>0</v>
      </c>
      <c r="F175" s="118" t="str">
        <f t="shared" si="20"/>
        <v>-</v>
      </c>
      <c r="G175" s="117" t="str">
        <f t="shared" si="21"/>
        <v>-</v>
      </c>
      <c r="H175" s="80"/>
    </row>
    <row r="176" spans="1:8" x14ac:dyDescent="0.2">
      <c r="A176" s="49" t="s">
        <v>209</v>
      </c>
      <c r="B176" s="19">
        <v>0</v>
      </c>
      <c r="C176" s="111"/>
      <c r="D176" s="111"/>
      <c r="E176" s="19">
        <v>0</v>
      </c>
      <c r="F176" s="118" t="str">
        <f t="shared" si="20"/>
        <v>-</v>
      </c>
      <c r="G176" s="117" t="str">
        <f t="shared" si="21"/>
        <v>-</v>
      </c>
      <c r="H176" s="64"/>
    </row>
    <row r="177" spans="1:8" x14ac:dyDescent="0.2">
      <c r="A177" s="49"/>
      <c r="B177" s="111">
        <v>0</v>
      </c>
      <c r="C177" s="111"/>
      <c r="D177" s="111"/>
      <c r="E177" s="111"/>
      <c r="F177" s="118"/>
      <c r="G177" s="117"/>
      <c r="H177" s="64"/>
    </row>
    <row r="178" spans="1:8" x14ac:dyDescent="0.2">
      <c r="A178" s="51" t="s">
        <v>81</v>
      </c>
      <c r="B178" s="109">
        <v>2525.19</v>
      </c>
      <c r="C178" s="110">
        <v>25284</v>
      </c>
      <c r="D178" s="110">
        <v>25284</v>
      </c>
      <c r="E178" s="109">
        <v>7448.53</v>
      </c>
      <c r="F178" s="109">
        <f t="shared" si="20"/>
        <v>294.9690914347039</v>
      </c>
      <c r="G178" s="109">
        <v>13.47</v>
      </c>
      <c r="H178" s="64"/>
    </row>
    <row r="179" spans="1:8" x14ac:dyDescent="0.2">
      <c r="A179" s="48" t="s">
        <v>82</v>
      </c>
      <c r="B179" s="109">
        <f>SUM(B180:B182)</f>
        <v>0</v>
      </c>
      <c r="C179" s="109"/>
      <c r="D179" s="109"/>
      <c r="E179" s="109">
        <f t="shared" ref="E179" si="25">SUM(E180:E182)</f>
        <v>0</v>
      </c>
      <c r="F179" s="117" t="str">
        <f t="shared" si="20"/>
        <v>-</v>
      </c>
      <c r="G179" s="117" t="str">
        <f t="shared" si="21"/>
        <v>-</v>
      </c>
      <c r="H179" s="64"/>
    </row>
    <row r="180" spans="1:8" x14ac:dyDescent="0.2">
      <c r="A180" s="49" t="s">
        <v>83</v>
      </c>
      <c r="B180" s="19">
        <v>0</v>
      </c>
      <c r="C180" s="111"/>
      <c r="D180" s="111"/>
      <c r="E180" s="19">
        <v>0</v>
      </c>
      <c r="F180" s="118" t="str">
        <f t="shared" si="20"/>
        <v>-</v>
      </c>
      <c r="G180" s="117" t="str">
        <f t="shared" si="21"/>
        <v>-</v>
      </c>
      <c r="H180" s="64"/>
    </row>
    <row r="181" spans="1:8" x14ac:dyDescent="0.2">
      <c r="A181" s="49" t="s">
        <v>243</v>
      </c>
      <c r="B181" s="19">
        <v>0</v>
      </c>
      <c r="C181" s="111"/>
      <c r="D181" s="111"/>
      <c r="E181" s="19">
        <v>0</v>
      </c>
      <c r="F181" s="118" t="str">
        <f t="shared" si="20"/>
        <v>-</v>
      </c>
      <c r="G181" s="117" t="str">
        <f t="shared" si="21"/>
        <v>-</v>
      </c>
      <c r="H181" s="64"/>
    </row>
    <row r="182" spans="1:8" x14ac:dyDescent="0.2">
      <c r="A182" s="49" t="s">
        <v>202</v>
      </c>
      <c r="B182" s="19">
        <v>0</v>
      </c>
      <c r="C182" s="111"/>
      <c r="D182" s="111"/>
      <c r="E182" s="19">
        <v>0</v>
      </c>
      <c r="F182" s="118" t="str">
        <f t="shared" si="20"/>
        <v>-</v>
      </c>
      <c r="G182" s="117" t="str">
        <f t="shared" si="21"/>
        <v>-</v>
      </c>
      <c r="H182" s="64"/>
    </row>
    <row r="183" spans="1:8" x14ac:dyDescent="0.2">
      <c r="A183" s="48" t="s">
        <v>84</v>
      </c>
      <c r="B183" s="109">
        <v>2441.58</v>
      </c>
      <c r="C183" s="109"/>
      <c r="D183" s="109"/>
      <c r="E183" s="109">
        <v>7448.53</v>
      </c>
      <c r="F183" s="109">
        <f t="shared" si="20"/>
        <v>305.0700775727193</v>
      </c>
      <c r="G183" s="109">
        <v>0</v>
      </c>
      <c r="H183" s="64"/>
    </row>
    <row r="184" spans="1:8" x14ac:dyDescent="0.2">
      <c r="A184" s="49" t="s">
        <v>85</v>
      </c>
      <c r="B184" s="112">
        <v>2441.58</v>
      </c>
      <c r="C184" s="112"/>
      <c r="D184" s="112"/>
      <c r="E184" s="112">
        <v>4053.53</v>
      </c>
      <c r="F184" s="111">
        <f t="shared" si="20"/>
        <v>166.0207734335963</v>
      </c>
      <c r="G184" s="117">
        <v>0</v>
      </c>
      <c r="H184" s="64"/>
    </row>
    <row r="185" spans="1:8" x14ac:dyDescent="0.2">
      <c r="A185" s="49" t="s">
        <v>86</v>
      </c>
      <c r="B185" s="19">
        <v>0</v>
      </c>
      <c r="C185" s="111"/>
      <c r="D185" s="111"/>
      <c r="E185" s="19">
        <v>0</v>
      </c>
      <c r="F185" s="111" t="str">
        <f t="shared" si="20"/>
        <v>-</v>
      </c>
      <c r="G185" s="117">
        <v>0</v>
      </c>
      <c r="H185" s="64"/>
    </row>
    <row r="186" spans="1:8" x14ac:dyDescent="0.2">
      <c r="A186" s="49" t="s">
        <v>87</v>
      </c>
      <c r="B186" s="19">
        <v>0</v>
      </c>
      <c r="C186" s="111"/>
      <c r="D186" s="111"/>
      <c r="E186" s="19">
        <v>3395</v>
      </c>
      <c r="F186" s="118" t="str">
        <f t="shared" si="20"/>
        <v>-</v>
      </c>
      <c r="G186" s="117" t="str">
        <f t="shared" si="21"/>
        <v>-</v>
      </c>
      <c r="H186" s="64"/>
    </row>
    <row r="187" spans="1:8" x14ac:dyDescent="0.2">
      <c r="A187" s="49" t="s">
        <v>88</v>
      </c>
      <c r="B187" s="19">
        <v>0</v>
      </c>
      <c r="C187" s="111"/>
      <c r="D187" s="111"/>
      <c r="E187" s="19">
        <v>0</v>
      </c>
      <c r="F187" s="118" t="str">
        <f t="shared" si="20"/>
        <v>-</v>
      </c>
      <c r="G187" s="117" t="str">
        <f t="shared" si="21"/>
        <v>-</v>
      </c>
      <c r="H187" s="64"/>
    </row>
    <row r="188" spans="1:8" x14ac:dyDescent="0.2">
      <c r="A188" s="49" t="s">
        <v>155</v>
      </c>
      <c r="B188" s="19">
        <v>0</v>
      </c>
      <c r="C188" s="111"/>
      <c r="D188" s="111"/>
      <c r="E188" s="19">
        <v>0</v>
      </c>
      <c r="F188" s="118" t="str">
        <f t="shared" si="20"/>
        <v>-</v>
      </c>
      <c r="G188" s="117" t="str">
        <f t="shared" si="21"/>
        <v>-</v>
      </c>
      <c r="H188" s="64"/>
    </row>
    <row r="189" spans="1:8" x14ac:dyDescent="0.2">
      <c r="A189" s="49" t="s">
        <v>156</v>
      </c>
      <c r="B189" s="112">
        <v>0</v>
      </c>
      <c r="C189" s="112"/>
      <c r="D189" s="112"/>
      <c r="E189" s="111">
        <v>0</v>
      </c>
      <c r="F189" s="111" t="str">
        <f t="shared" si="20"/>
        <v>-</v>
      </c>
      <c r="G189" s="117" t="str">
        <f t="shared" si="21"/>
        <v>-</v>
      </c>
      <c r="H189" s="64"/>
    </row>
    <row r="190" spans="1:8" x14ac:dyDescent="0.2">
      <c r="A190" s="49" t="s">
        <v>89</v>
      </c>
      <c r="B190" s="112">
        <v>0</v>
      </c>
      <c r="C190" s="112"/>
      <c r="D190" s="112"/>
      <c r="E190" s="111">
        <v>0</v>
      </c>
      <c r="F190" s="118" t="str">
        <f t="shared" si="20"/>
        <v>-</v>
      </c>
      <c r="G190" s="117" t="str">
        <f t="shared" si="21"/>
        <v>-</v>
      </c>
      <c r="H190" s="64"/>
    </row>
    <row r="191" spans="1:8" x14ac:dyDescent="0.2">
      <c r="A191" s="48" t="s">
        <v>90</v>
      </c>
      <c r="B191" s="109">
        <f>B192</f>
        <v>0</v>
      </c>
      <c r="C191" s="109"/>
      <c r="D191" s="109"/>
      <c r="E191" s="109">
        <f t="shared" ref="E191" si="26">E192</f>
        <v>0</v>
      </c>
      <c r="F191" s="117" t="str">
        <f t="shared" si="20"/>
        <v>-</v>
      </c>
      <c r="G191" s="117" t="str">
        <f t="shared" si="21"/>
        <v>-</v>
      </c>
      <c r="H191" s="64"/>
    </row>
    <row r="192" spans="1:8" x14ac:dyDescent="0.2">
      <c r="A192" s="49" t="s">
        <v>91</v>
      </c>
      <c r="B192" s="19">
        <v>0</v>
      </c>
      <c r="C192" s="111"/>
      <c r="D192" s="111"/>
      <c r="E192" s="19">
        <v>0</v>
      </c>
      <c r="F192" s="118" t="str">
        <f t="shared" si="20"/>
        <v>-</v>
      </c>
      <c r="G192" s="117" t="str">
        <f t="shared" si="21"/>
        <v>-</v>
      </c>
      <c r="H192" s="64"/>
    </row>
    <row r="193" spans="1:8" x14ac:dyDescent="0.2">
      <c r="A193" s="48" t="s">
        <v>92</v>
      </c>
      <c r="B193" s="109">
        <v>83.61</v>
      </c>
      <c r="C193" s="109"/>
      <c r="D193" s="109"/>
      <c r="E193" s="109">
        <v>0</v>
      </c>
      <c r="F193" s="109">
        <f t="shared" si="20"/>
        <v>0</v>
      </c>
      <c r="G193" s="109">
        <v>0</v>
      </c>
      <c r="H193" s="64"/>
    </row>
    <row r="194" spans="1:8" x14ac:dyDescent="0.2">
      <c r="A194" s="49" t="s">
        <v>93</v>
      </c>
      <c r="B194" s="112">
        <v>0</v>
      </c>
      <c r="C194" s="112"/>
      <c r="D194" s="112"/>
      <c r="E194" s="112">
        <v>0</v>
      </c>
      <c r="F194" s="111" t="str">
        <f t="shared" si="20"/>
        <v>-</v>
      </c>
      <c r="G194" s="147">
        <v>0</v>
      </c>
      <c r="H194" s="64"/>
    </row>
    <row r="195" spans="1:8" x14ac:dyDescent="0.2">
      <c r="A195" s="49" t="s">
        <v>94</v>
      </c>
      <c r="B195" s="19">
        <v>0</v>
      </c>
      <c r="C195" s="111"/>
      <c r="D195" s="111"/>
      <c r="E195" s="19">
        <v>0</v>
      </c>
      <c r="F195" s="118" t="str">
        <f t="shared" si="20"/>
        <v>-</v>
      </c>
      <c r="G195" s="117" t="str">
        <f t="shared" si="21"/>
        <v>-</v>
      </c>
      <c r="H195" s="64"/>
    </row>
    <row r="196" spans="1:8" x14ac:dyDescent="0.2">
      <c r="A196" s="48" t="s">
        <v>244</v>
      </c>
      <c r="B196" s="109">
        <v>0</v>
      </c>
      <c r="C196" s="109"/>
      <c r="D196" s="109"/>
      <c r="E196" s="109"/>
      <c r="F196" s="118" t="str">
        <f t="shared" si="20"/>
        <v>-</v>
      </c>
      <c r="G196" s="117" t="str">
        <f t="shared" si="21"/>
        <v>-</v>
      </c>
      <c r="H196" s="64"/>
    </row>
    <row r="197" spans="1:8" x14ac:dyDescent="0.2">
      <c r="A197" s="49" t="s">
        <v>245</v>
      </c>
      <c r="B197" s="19">
        <v>0</v>
      </c>
      <c r="C197" s="111"/>
      <c r="D197" s="111"/>
      <c r="E197" s="19">
        <v>0</v>
      </c>
      <c r="F197" s="118" t="str">
        <f t="shared" si="20"/>
        <v>-</v>
      </c>
      <c r="G197" s="117" t="str">
        <f t="shared" si="21"/>
        <v>-</v>
      </c>
      <c r="H197" s="64"/>
    </row>
    <row r="198" spans="1:8" x14ac:dyDescent="0.2">
      <c r="A198" s="48" t="s">
        <v>95</v>
      </c>
      <c r="B198" s="109">
        <f>B199</f>
        <v>0</v>
      </c>
      <c r="C198" s="109"/>
      <c r="D198" s="109"/>
      <c r="E198" s="109">
        <f t="shared" ref="E198" si="27">E199</f>
        <v>0</v>
      </c>
      <c r="F198" s="117" t="str">
        <f t="shared" si="20"/>
        <v>-</v>
      </c>
      <c r="G198" s="117" t="str">
        <f t="shared" si="21"/>
        <v>-</v>
      </c>
      <c r="H198" s="64"/>
    </row>
    <row r="199" spans="1:8" x14ac:dyDescent="0.2">
      <c r="A199" s="49" t="s">
        <v>96</v>
      </c>
      <c r="B199" s="19">
        <v>0</v>
      </c>
      <c r="C199" s="111"/>
      <c r="D199" s="111"/>
      <c r="E199" s="19">
        <v>0</v>
      </c>
      <c r="F199" s="118" t="str">
        <f t="shared" si="20"/>
        <v>-</v>
      </c>
      <c r="G199" s="117" t="str">
        <f t="shared" si="21"/>
        <v>-</v>
      </c>
      <c r="H199" s="64"/>
    </row>
    <row r="200" spans="1:8" x14ac:dyDescent="0.2">
      <c r="A200" s="49"/>
      <c r="B200" s="111"/>
      <c r="C200" s="111"/>
      <c r="D200" s="111"/>
      <c r="E200" s="111"/>
      <c r="F200" s="118"/>
      <c r="G200" s="117"/>
      <c r="H200" s="64"/>
    </row>
    <row r="201" spans="1:8" x14ac:dyDescent="0.2">
      <c r="A201" s="51" t="s">
        <v>97</v>
      </c>
      <c r="B201" s="109">
        <f>B202+B204</f>
        <v>0</v>
      </c>
      <c r="C201" s="111"/>
      <c r="D201" s="111"/>
      <c r="E201" s="109">
        <f t="shared" ref="E201" si="28">E202+E204</f>
        <v>0</v>
      </c>
      <c r="F201" s="117" t="str">
        <f t="shared" si="20"/>
        <v>-</v>
      </c>
      <c r="G201" s="109" t="str">
        <f t="shared" si="21"/>
        <v>-</v>
      </c>
      <c r="H201" s="64"/>
    </row>
    <row r="202" spans="1:8" x14ac:dyDescent="0.2">
      <c r="A202" s="48" t="s">
        <v>98</v>
      </c>
      <c r="B202" s="109">
        <f>B203</f>
        <v>0</v>
      </c>
      <c r="C202" s="109"/>
      <c r="D202" s="109"/>
      <c r="E202" s="109">
        <f t="shared" ref="E202" si="29">E203</f>
        <v>0</v>
      </c>
      <c r="F202" s="117" t="str">
        <f t="shared" si="20"/>
        <v>-</v>
      </c>
      <c r="G202" s="117" t="str">
        <f t="shared" si="21"/>
        <v>-</v>
      </c>
      <c r="H202" s="64"/>
    </row>
    <row r="203" spans="1:8" x14ac:dyDescent="0.2">
      <c r="A203" s="49" t="s">
        <v>99</v>
      </c>
      <c r="B203" s="19">
        <v>0</v>
      </c>
      <c r="C203" s="111"/>
      <c r="D203" s="111"/>
      <c r="E203" s="19">
        <v>0</v>
      </c>
      <c r="F203" s="118" t="str">
        <f t="shared" si="20"/>
        <v>-</v>
      </c>
      <c r="G203" s="117" t="str">
        <f t="shared" si="21"/>
        <v>-</v>
      </c>
      <c r="H203" s="64"/>
    </row>
    <row r="204" spans="1:8" x14ac:dyDescent="0.2">
      <c r="A204" s="48" t="s">
        <v>100</v>
      </c>
      <c r="B204" s="109">
        <f>B205</f>
        <v>0</v>
      </c>
      <c r="C204" s="109"/>
      <c r="D204" s="109"/>
      <c r="E204" s="109">
        <f t="shared" ref="E204" si="30">E205</f>
        <v>0</v>
      </c>
      <c r="F204" s="117" t="str">
        <f t="shared" si="20"/>
        <v>-</v>
      </c>
      <c r="G204" s="117" t="str">
        <f t="shared" si="21"/>
        <v>-</v>
      </c>
      <c r="H204" s="64"/>
    </row>
    <row r="205" spans="1:8" x14ac:dyDescent="0.2">
      <c r="A205" s="49" t="s">
        <v>101</v>
      </c>
      <c r="B205" s="19">
        <v>0</v>
      </c>
      <c r="C205" s="111"/>
      <c r="D205" s="111"/>
      <c r="E205" s="19">
        <v>0</v>
      </c>
      <c r="F205" s="118" t="str">
        <f t="shared" si="20"/>
        <v>-</v>
      </c>
      <c r="G205" s="117" t="str">
        <f t="shared" si="21"/>
        <v>-</v>
      </c>
      <c r="H205" s="64"/>
    </row>
    <row r="206" spans="1:8" x14ac:dyDescent="0.2">
      <c r="A206" s="49"/>
      <c r="B206" s="111"/>
      <c r="C206" s="111"/>
      <c r="D206" s="111"/>
      <c r="E206" s="111"/>
      <c r="F206" s="118"/>
      <c r="G206" s="117"/>
      <c r="H206" s="64"/>
    </row>
    <row r="207" spans="1:8" s="5" customFormat="1" x14ac:dyDescent="0.2">
      <c r="A207" s="57" t="s">
        <v>102</v>
      </c>
      <c r="B207" s="114">
        <f>B97+B172</f>
        <v>662578.25999999989</v>
      </c>
      <c r="C207" s="114">
        <f>C97+C172</f>
        <v>1426388</v>
      </c>
      <c r="D207" s="114">
        <f>D97+D172</f>
        <v>1426388</v>
      </c>
      <c r="E207" s="114">
        <f>E97+E172</f>
        <v>855789.87</v>
      </c>
      <c r="F207" s="114">
        <f t="shared" si="20"/>
        <v>129.16057191493124</v>
      </c>
      <c r="G207" s="114">
        <f t="shared" si="21"/>
        <v>59.996990299974485</v>
      </c>
      <c r="H207" s="146"/>
    </row>
    <row r="208" spans="1:8" x14ac:dyDescent="0.2">
      <c r="G208" s="1"/>
    </row>
  </sheetData>
  <mergeCells count="2">
    <mergeCell ref="A1:G1"/>
    <mergeCell ref="A5:G5"/>
  </mergeCells>
  <conditionalFormatting sqref="B15">
    <cfRule type="containsBlanks" dxfId="118" priority="97">
      <formula>LEN(TRIM(B15))=0</formula>
    </cfRule>
  </conditionalFormatting>
  <conditionalFormatting sqref="C13:D13">
    <cfRule type="containsBlanks" dxfId="117" priority="96">
      <formula>LEN(TRIM(C13))=0</formula>
    </cfRule>
  </conditionalFormatting>
  <conditionalFormatting sqref="C36:D36">
    <cfRule type="containsBlanks" dxfId="116" priority="95">
      <formula>LEN(TRIM(C36))=0</formula>
    </cfRule>
  </conditionalFormatting>
  <conditionalFormatting sqref="C43:D43">
    <cfRule type="containsBlanks" dxfId="115" priority="94">
      <formula>LEN(TRIM(C43))=0</formula>
    </cfRule>
  </conditionalFormatting>
  <conditionalFormatting sqref="C47:D47">
    <cfRule type="containsBlanks" dxfId="114" priority="93">
      <formula>LEN(TRIM(C47))=0</formula>
    </cfRule>
  </conditionalFormatting>
  <conditionalFormatting sqref="C55:D55">
    <cfRule type="containsBlanks" dxfId="113" priority="92">
      <formula>LEN(TRIM(C55))=0</formula>
    </cfRule>
  </conditionalFormatting>
  <conditionalFormatting sqref="C64:D64">
    <cfRule type="containsBlanks" dxfId="112" priority="91">
      <formula>LEN(TRIM(C64))=0</formula>
    </cfRule>
  </conditionalFormatting>
  <conditionalFormatting sqref="B17:B20">
    <cfRule type="containsBlanks" dxfId="111" priority="90">
      <formula>LEN(TRIM(B17))=0</formula>
    </cfRule>
  </conditionalFormatting>
  <conditionalFormatting sqref="E17:E20">
    <cfRule type="containsBlanks" dxfId="110" priority="89">
      <formula>LEN(TRIM(E17))=0</formula>
    </cfRule>
  </conditionalFormatting>
  <conditionalFormatting sqref="E15">
    <cfRule type="containsBlanks" dxfId="109" priority="88">
      <formula>LEN(TRIM(E15))=0</formula>
    </cfRule>
  </conditionalFormatting>
  <conditionalFormatting sqref="B22:B23">
    <cfRule type="containsBlanks" dxfId="108" priority="87">
      <formula>LEN(TRIM(B22))=0</formula>
    </cfRule>
  </conditionalFormatting>
  <conditionalFormatting sqref="E22:E23">
    <cfRule type="containsBlanks" dxfId="107" priority="86">
      <formula>LEN(TRIM(E22))=0</formula>
    </cfRule>
  </conditionalFormatting>
  <conditionalFormatting sqref="B25:B26">
    <cfRule type="containsBlanks" dxfId="106" priority="85">
      <formula>LEN(TRIM(B25))=0</formula>
    </cfRule>
  </conditionalFormatting>
  <conditionalFormatting sqref="E25:E26">
    <cfRule type="containsBlanks" dxfId="105" priority="84">
      <formula>LEN(TRIM(E25))=0</formula>
    </cfRule>
  </conditionalFormatting>
  <conditionalFormatting sqref="E28:E29">
    <cfRule type="containsBlanks" dxfId="104" priority="83">
      <formula>LEN(TRIM(E28))=0</formula>
    </cfRule>
  </conditionalFormatting>
  <conditionalFormatting sqref="B28:B29">
    <cfRule type="containsBlanks" dxfId="103" priority="82">
      <formula>LEN(TRIM(B28))=0</formula>
    </cfRule>
  </conditionalFormatting>
  <conditionalFormatting sqref="B31:B34">
    <cfRule type="containsBlanks" dxfId="102" priority="81">
      <formula>LEN(TRIM(B31))=0</formula>
    </cfRule>
  </conditionalFormatting>
  <conditionalFormatting sqref="E32:E34">
    <cfRule type="containsBlanks" dxfId="101" priority="80">
      <formula>LEN(TRIM(E32))=0</formula>
    </cfRule>
  </conditionalFormatting>
  <conditionalFormatting sqref="B38:B41">
    <cfRule type="containsBlanks" dxfId="100" priority="79">
      <formula>LEN(TRIM(B38))=0</formula>
    </cfRule>
  </conditionalFormatting>
  <conditionalFormatting sqref="E38:E41">
    <cfRule type="containsBlanks" dxfId="99" priority="78">
      <formula>LEN(TRIM(E38))=0</formula>
    </cfRule>
  </conditionalFormatting>
  <conditionalFormatting sqref="B45">
    <cfRule type="containsBlanks" dxfId="98" priority="77">
      <formula>LEN(TRIM(B45))=0</formula>
    </cfRule>
  </conditionalFormatting>
  <conditionalFormatting sqref="E45">
    <cfRule type="containsBlanks" dxfId="97" priority="76">
      <formula>LEN(TRIM(E45))=0</formula>
    </cfRule>
  </conditionalFormatting>
  <conditionalFormatting sqref="B49:B50">
    <cfRule type="containsBlanks" dxfId="96" priority="75">
      <formula>LEN(TRIM(B49))=0</formula>
    </cfRule>
  </conditionalFormatting>
  <conditionalFormatting sqref="E49">
    <cfRule type="containsBlanks" dxfId="95" priority="74">
      <formula>LEN(TRIM(E49))=0</formula>
    </cfRule>
  </conditionalFormatting>
  <conditionalFormatting sqref="E50">
    <cfRule type="containsBlanks" dxfId="94" priority="73">
      <formula>LEN(TRIM(E50))=0</formula>
    </cfRule>
  </conditionalFormatting>
  <conditionalFormatting sqref="B52">
    <cfRule type="containsBlanks" dxfId="93" priority="72">
      <formula>LEN(TRIM(B52))=0</formula>
    </cfRule>
  </conditionalFormatting>
  <conditionalFormatting sqref="E52:E53">
    <cfRule type="containsBlanks" dxfId="92" priority="71">
      <formula>LEN(TRIM(E52))=0</formula>
    </cfRule>
  </conditionalFormatting>
  <conditionalFormatting sqref="B57:B59">
    <cfRule type="containsBlanks" dxfId="91" priority="70">
      <formula>LEN(TRIM(B57))=0</formula>
    </cfRule>
  </conditionalFormatting>
  <conditionalFormatting sqref="E57:E59">
    <cfRule type="containsBlanks" dxfId="90" priority="69">
      <formula>LEN(TRIM(E57))=0</formula>
    </cfRule>
  </conditionalFormatting>
  <conditionalFormatting sqref="B62">
    <cfRule type="containsBlanks" dxfId="89" priority="68">
      <formula>LEN(TRIM(B62))=0</formula>
    </cfRule>
  </conditionalFormatting>
  <conditionalFormatting sqref="E62">
    <cfRule type="containsBlanks" dxfId="88" priority="67">
      <formula>LEN(TRIM(E62))=0</formula>
    </cfRule>
  </conditionalFormatting>
  <conditionalFormatting sqref="B66">
    <cfRule type="containsBlanks" dxfId="87" priority="66">
      <formula>LEN(TRIM(B66))=0</formula>
    </cfRule>
  </conditionalFormatting>
  <conditionalFormatting sqref="E66">
    <cfRule type="containsBlanks" dxfId="86" priority="65">
      <formula>LEN(TRIM(E66))=0</formula>
    </cfRule>
  </conditionalFormatting>
  <conditionalFormatting sqref="B75:B77">
    <cfRule type="containsBlanks" dxfId="85" priority="63">
      <formula>LEN(TRIM(B75))=0</formula>
    </cfRule>
  </conditionalFormatting>
  <conditionalFormatting sqref="B79">
    <cfRule type="containsBlanks" dxfId="84" priority="62">
      <formula>LEN(TRIM(B79))=0</formula>
    </cfRule>
  </conditionalFormatting>
  <conditionalFormatting sqref="E73">
    <cfRule type="containsBlanks" dxfId="83" priority="61">
      <formula>LEN(TRIM(E73))=0</formula>
    </cfRule>
  </conditionalFormatting>
  <conditionalFormatting sqref="E75:E77">
    <cfRule type="containsBlanks" dxfId="82" priority="60">
      <formula>LEN(TRIM(E75))=0</formula>
    </cfRule>
  </conditionalFormatting>
  <conditionalFormatting sqref="E79">
    <cfRule type="containsBlanks" dxfId="81" priority="59">
      <formula>LEN(TRIM(E79))=0</formula>
    </cfRule>
  </conditionalFormatting>
  <conditionalFormatting sqref="B100:B103">
    <cfRule type="containsBlanks" dxfId="80" priority="57">
      <formula>LEN(TRIM(B100))=0</formula>
    </cfRule>
  </conditionalFormatting>
  <conditionalFormatting sqref="E100:E103">
    <cfRule type="containsBlanks" dxfId="79" priority="56">
      <formula>LEN(TRIM(E100))=0</formula>
    </cfRule>
  </conditionalFormatting>
  <conditionalFormatting sqref="C98:D98">
    <cfRule type="containsBlanks" dxfId="78" priority="55">
      <formula>LEN(TRIM(C98))=0</formula>
    </cfRule>
  </conditionalFormatting>
  <conditionalFormatting sqref="B105">
    <cfRule type="containsBlanks" dxfId="77" priority="54">
      <formula>LEN(TRIM(B105))=0</formula>
    </cfRule>
  </conditionalFormatting>
  <conditionalFormatting sqref="B107:B109">
    <cfRule type="containsBlanks" dxfId="76" priority="53">
      <formula>LEN(TRIM(B107))=0</formula>
    </cfRule>
  </conditionalFormatting>
  <conditionalFormatting sqref="E107:E109">
    <cfRule type="containsBlanks" dxfId="75" priority="52">
      <formula>LEN(TRIM(E107))=0</formula>
    </cfRule>
  </conditionalFormatting>
  <conditionalFormatting sqref="E105">
    <cfRule type="containsBlanks" dxfId="74" priority="51">
      <formula>LEN(TRIM(E105))=0</formula>
    </cfRule>
  </conditionalFormatting>
  <conditionalFormatting sqref="B113:B116">
    <cfRule type="containsBlanks" dxfId="73" priority="49">
      <formula>LEN(TRIM(B113))=0</formula>
    </cfRule>
  </conditionalFormatting>
  <conditionalFormatting sqref="B118:B123">
    <cfRule type="containsBlanks" dxfId="72" priority="48">
      <formula>LEN(TRIM(B118))=0</formula>
    </cfRule>
  </conditionalFormatting>
  <conditionalFormatting sqref="B125:B130 B132:B133">
    <cfRule type="containsBlanks" dxfId="71" priority="47">
      <formula>LEN(TRIM(B125))=0</formula>
    </cfRule>
  </conditionalFormatting>
  <conditionalFormatting sqref="B135">
    <cfRule type="containsBlanks" dxfId="70" priority="46">
      <formula>LEN(TRIM(B135))=0</formula>
    </cfRule>
  </conditionalFormatting>
  <conditionalFormatting sqref="B137:B141 B143">
    <cfRule type="containsBlanks" dxfId="69" priority="45">
      <formula>LEN(TRIM(B137))=0</formula>
    </cfRule>
  </conditionalFormatting>
  <conditionalFormatting sqref="E137:E143">
    <cfRule type="containsBlanks" dxfId="68" priority="44">
      <formula>LEN(TRIM(E137))=0</formula>
    </cfRule>
  </conditionalFormatting>
  <conditionalFormatting sqref="E135">
    <cfRule type="containsBlanks" dxfId="67" priority="43">
      <formula>LEN(TRIM(E135))=0</formula>
    </cfRule>
  </conditionalFormatting>
  <conditionalFormatting sqref="E125:E133">
    <cfRule type="containsBlanks" dxfId="66" priority="42">
      <formula>LEN(TRIM(E125))=0</formula>
    </cfRule>
  </conditionalFormatting>
  <conditionalFormatting sqref="E118:E123">
    <cfRule type="containsBlanks" dxfId="65" priority="41">
      <formula>LEN(TRIM(E118))=0</formula>
    </cfRule>
  </conditionalFormatting>
  <conditionalFormatting sqref="E113:E116">
    <cfRule type="containsBlanks" dxfId="64" priority="40">
      <formula>LEN(TRIM(E113))=0</formula>
    </cfRule>
  </conditionalFormatting>
  <conditionalFormatting sqref="B147:B148">
    <cfRule type="containsBlanks" dxfId="63" priority="39">
      <formula>LEN(TRIM(B147))=0</formula>
    </cfRule>
  </conditionalFormatting>
  <conditionalFormatting sqref="E147:E148">
    <cfRule type="containsBlanks" dxfId="62" priority="38">
      <formula>LEN(TRIM(E147))=0</formula>
    </cfRule>
  </conditionalFormatting>
  <conditionalFormatting sqref="C145:D145">
    <cfRule type="containsBlanks" dxfId="61" priority="37">
      <formula>LEN(TRIM(C145))=0</formula>
    </cfRule>
  </conditionalFormatting>
  <conditionalFormatting sqref="B150 B152:B153">
    <cfRule type="containsBlanks" dxfId="60" priority="36">
      <formula>LEN(TRIM(B150))=0</formula>
    </cfRule>
  </conditionalFormatting>
  <conditionalFormatting sqref="E150:E153">
    <cfRule type="containsBlanks" dxfId="59" priority="35">
      <formula>LEN(TRIM(E150))=0</formula>
    </cfRule>
  </conditionalFormatting>
  <conditionalFormatting sqref="B157:B158">
    <cfRule type="containsBlanks" dxfId="58" priority="34">
      <formula>LEN(TRIM(B157))=0</formula>
    </cfRule>
  </conditionalFormatting>
  <conditionalFormatting sqref="E157:E158">
    <cfRule type="containsBlanks" dxfId="57" priority="33">
      <formula>LEN(TRIM(E157))=0</formula>
    </cfRule>
  </conditionalFormatting>
  <conditionalFormatting sqref="E161:E162">
    <cfRule type="containsBlanks" dxfId="56" priority="32">
      <formula>LEN(TRIM(E161))=0</formula>
    </cfRule>
  </conditionalFormatting>
  <conditionalFormatting sqref="B161:B162">
    <cfRule type="containsBlanks" dxfId="55" priority="31">
      <formula>LEN(TRIM(B161))=0</formula>
    </cfRule>
  </conditionalFormatting>
  <conditionalFormatting sqref="B166:B167">
    <cfRule type="containsBlanks" dxfId="54" priority="30">
      <formula>LEN(TRIM(B166))=0</formula>
    </cfRule>
  </conditionalFormatting>
  <conditionalFormatting sqref="E166">
    <cfRule type="containsBlanks" dxfId="53" priority="29">
      <formula>LEN(TRIM(E166))=0</formula>
    </cfRule>
  </conditionalFormatting>
  <conditionalFormatting sqref="B169">
    <cfRule type="containsBlanks" dxfId="52" priority="28">
      <formula>LEN(TRIM(B169))=0</formula>
    </cfRule>
  </conditionalFormatting>
  <conditionalFormatting sqref="E169">
    <cfRule type="containsBlanks" dxfId="51" priority="27">
      <formula>LEN(TRIM(E169))=0</formula>
    </cfRule>
  </conditionalFormatting>
  <conditionalFormatting sqref="C164:D164">
    <cfRule type="containsBlanks" dxfId="50" priority="26">
      <formula>LEN(TRIM(C164))=0</formula>
    </cfRule>
  </conditionalFormatting>
  <conditionalFormatting sqref="C159:D159">
    <cfRule type="containsBlanks" dxfId="49" priority="25">
      <formula>LEN(TRIM(C159))=0</formula>
    </cfRule>
  </conditionalFormatting>
  <conditionalFormatting sqref="C155:D155">
    <cfRule type="containsBlanks" dxfId="48" priority="24">
      <formula>LEN(TRIM(C155))=0</formula>
    </cfRule>
  </conditionalFormatting>
  <conditionalFormatting sqref="C111:D111">
    <cfRule type="containsBlanks" dxfId="47" priority="23">
      <formula>LEN(TRIM(C111))=0</formula>
    </cfRule>
  </conditionalFormatting>
  <conditionalFormatting sqref="C178:D178">
    <cfRule type="containsBlanks" dxfId="46" priority="21">
      <formula>LEN(TRIM(C178))=0</formula>
    </cfRule>
  </conditionalFormatting>
  <conditionalFormatting sqref="B175:B176">
    <cfRule type="containsBlanks" dxfId="45" priority="19">
      <formula>LEN(TRIM(B175))=0</formula>
    </cfRule>
  </conditionalFormatting>
  <conditionalFormatting sqref="E175:E176">
    <cfRule type="containsBlanks" dxfId="44" priority="18">
      <formula>LEN(TRIM(E175))=0</formula>
    </cfRule>
  </conditionalFormatting>
  <conditionalFormatting sqref="B180:B182">
    <cfRule type="containsBlanks" dxfId="43" priority="17">
      <formula>LEN(TRIM(B180))=0</formula>
    </cfRule>
  </conditionalFormatting>
  <conditionalFormatting sqref="E180:E182">
    <cfRule type="containsBlanks" dxfId="42" priority="16">
      <formula>LEN(TRIM(E180))=0</formula>
    </cfRule>
  </conditionalFormatting>
  <conditionalFormatting sqref="B184:B190">
    <cfRule type="containsBlanks" dxfId="41" priority="15">
      <formula>LEN(TRIM(B184))=0</formula>
    </cfRule>
  </conditionalFormatting>
  <conditionalFormatting sqref="E184:E188">
    <cfRule type="containsBlanks" dxfId="40" priority="14">
      <formula>LEN(TRIM(E184))=0</formula>
    </cfRule>
  </conditionalFormatting>
  <conditionalFormatting sqref="B192">
    <cfRule type="containsBlanks" dxfId="39" priority="13">
      <formula>LEN(TRIM(B192))=0</formula>
    </cfRule>
  </conditionalFormatting>
  <conditionalFormatting sqref="E192">
    <cfRule type="containsBlanks" dxfId="38" priority="12">
      <formula>LEN(TRIM(E192))=0</formula>
    </cfRule>
  </conditionalFormatting>
  <conditionalFormatting sqref="B195">
    <cfRule type="containsBlanks" dxfId="37" priority="11">
      <formula>LEN(TRIM(B195))=0</formula>
    </cfRule>
  </conditionalFormatting>
  <conditionalFormatting sqref="E194">
    <cfRule type="containsBlanks" dxfId="36" priority="10">
      <formula>LEN(TRIM(E194))=0</formula>
    </cfRule>
  </conditionalFormatting>
  <conditionalFormatting sqref="E195">
    <cfRule type="containsBlanks" dxfId="35" priority="9">
      <formula>LEN(TRIM(E195))=0</formula>
    </cfRule>
  </conditionalFormatting>
  <conditionalFormatting sqref="B197">
    <cfRule type="containsBlanks" dxfId="34" priority="8">
      <formula>LEN(TRIM(B197))=0</formula>
    </cfRule>
  </conditionalFormatting>
  <conditionalFormatting sqref="E197">
    <cfRule type="containsBlanks" dxfId="33" priority="7">
      <formula>LEN(TRIM(E197))=0</formula>
    </cfRule>
  </conditionalFormatting>
  <conditionalFormatting sqref="B199">
    <cfRule type="containsBlanks" dxfId="32" priority="6">
      <formula>LEN(TRIM(B199))=0</formula>
    </cfRule>
  </conditionalFormatting>
  <conditionalFormatting sqref="E199">
    <cfRule type="containsBlanks" dxfId="31" priority="5">
      <formula>LEN(TRIM(E199))=0</formula>
    </cfRule>
  </conditionalFormatting>
  <conditionalFormatting sqref="B203">
    <cfRule type="containsBlanks" dxfId="30" priority="4">
      <formula>LEN(TRIM(B203))=0</formula>
    </cfRule>
  </conditionalFormatting>
  <conditionalFormatting sqref="B205">
    <cfRule type="containsBlanks" dxfId="29" priority="3">
      <formula>LEN(TRIM(B205))=0</formula>
    </cfRule>
  </conditionalFormatting>
  <conditionalFormatting sqref="E203">
    <cfRule type="containsBlanks" dxfId="28" priority="2">
      <formula>LEN(TRIM(E203))=0</formula>
    </cfRule>
  </conditionalFormatting>
  <conditionalFormatting sqref="E205">
    <cfRule type="containsBlanks" dxfId="27" priority="1">
      <formula>LEN(TRIM(E205))=0</formula>
    </cfRule>
  </conditionalFormatting>
  <pageMargins left="0.19685039370078741" right="0.19685039370078741" top="0.39370078740157483" bottom="0.39370078740157483" header="0.19685039370078741" footer="0.19685039370078741"/>
  <pageSetup paperSize="9" scale="86" firstPageNumber="2" orientation="landscape" useFirstPageNumber="1" r:id="rId1"/>
  <headerFooter>
    <oddFooter>&amp;C&amp;P</oddFooter>
  </headerFooter>
  <ignoredErrors>
    <ignoredError sqref="B207" evalError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M48"/>
  <sheetViews>
    <sheetView showGridLines="0" topLeftCell="A23" zoomScaleNormal="100" workbookViewId="0">
      <selection activeCell="D39" sqref="D39"/>
    </sheetView>
  </sheetViews>
  <sheetFormatPr defaultColWidth="9.140625" defaultRowHeight="12.75" x14ac:dyDescent="0.2"/>
  <cols>
    <col min="1" max="1" width="83" style="1" customWidth="1"/>
    <col min="2" max="2" width="14.7109375" style="1" bestFit="1" customWidth="1"/>
    <col min="3" max="3" width="15.140625" style="1" bestFit="1" customWidth="1"/>
    <col min="4" max="5" width="14.7109375" style="1" bestFit="1" customWidth="1"/>
    <col min="6" max="7" width="8.5703125" style="1" bestFit="1" customWidth="1"/>
    <col min="8" max="16384" width="9.140625" style="1"/>
  </cols>
  <sheetData>
    <row r="2" spans="1:13" s="3" customFormat="1" ht="15.75" x14ac:dyDescent="0.25">
      <c r="A2" s="169" t="s">
        <v>298</v>
      </c>
      <c r="B2" s="169"/>
      <c r="C2" s="169"/>
      <c r="D2" s="169"/>
      <c r="E2" s="169"/>
      <c r="F2" s="169"/>
      <c r="G2" s="169"/>
    </row>
    <row r="3" spans="1:13" x14ac:dyDescent="0.2">
      <c r="A3" s="45"/>
      <c r="B3" s="45"/>
      <c r="C3" s="45"/>
      <c r="D3" s="45"/>
      <c r="E3" s="45"/>
      <c r="F3" s="45"/>
      <c r="G3" s="45"/>
    </row>
    <row r="4" spans="1:13" ht="38.25" x14ac:dyDescent="0.2">
      <c r="A4" s="55" t="s">
        <v>116</v>
      </c>
      <c r="B4" s="26" t="s">
        <v>280</v>
      </c>
      <c r="C4" s="26" t="s">
        <v>313</v>
      </c>
      <c r="D4" s="26" t="s">
        <v>314</v>
      </c>
      <c r="E4" s="26" t="s">
        <v>312</v>
      </c>
      <c r="F4" s="38" t="s">
        <v>188</v>
      </c>
      <c r="G4" s="38" t="s">
        <v>189</v>
      </c>
    </row>
    <row r="5" spans="1:13" s="4" customFormat="1" ht="11.25" x14ac:dyDescent="0.2">
      <c r="A5" s="53">
        <v>1</v>
      </c>
      <c r="B5" s="53">
        <v>2</v>
      </c>
      <c r="C5" s="53">
        <v>3</v>
      </c>
      <c r="D5" s="53">
        <v>4</v>
      </c>
      <c r="E5" s="53">
        <v>5</v>
      </c>
      <c r="F5" s="53" t="s">
        <v>114</v>
      </c>
      <c r="G5" s="53" t="s">
        <v>115</v>
      </c>
    </row>
    <row r="6" spans="1:13" x14ac:dyDescent="0.2">
      <c r="A6" s="6" t="s">
        <v>117</v>
      </c>
      <c r="B6" s="6"/>
      <c r="C6" s="6"/>
      <c r="D6" s="6"/>
      <c r="E6" s="6"/>
      <c r="F6" s="6"/>
      <c r="G6" s="6"/>
    </row>
    <row r="7" spans="1:13" ht="15.75" x14ac:dyDescent="0.25">
      <c r="A7" s="48" t="s">
        <v>157</v>
      </c>
      <c r="B7" s="59">
        <v>21962.76</v>
      </c>
      <c r="C7" s="59">
        <v>31080</v>
      </c>
      <c r="D7" s="59">
        <v>31080</v>
      </c>
      <c r="E7" s="59">
        <v>20818.39</v>
      </c>
      <c r="F7" s="117">
        <v>94.79</v>
      </c>
      <c r="G7" s="109">
        <v>66.98</v>
      </c>
      <c r="I7" s="100" t="s">
        <v>259</v>
      </c>
      <c r="J7" s="101"/>
      <c r="K7" s="101"/>
      <c r="L7" s="101"/>
      <c r="M7" s="101"/>
    </row>
    <row r="8" spans="1:13" ht="15.75" x14ac:dyDescent="0.25">
      <c r="A8" s="49" t="s">
        <v>145</v>
      </c>
      <c r="B8" s="107">
        <v>21962.76</v>
      </c>
      <c r="C8" s="107">
        <v>31080</v>
      </c>
      <c r="D8" s="107">
        <v>31080</v>
      </c>
      <c r="E8" s="107">
        <v>20818.39</v>
      </c>
      <c r="F8" s="118">
        <v>94.79</v>
      </c>
      <c r="G8" s="111">
        <v>66.98</v>
      </c>
      <c r="I8" s="100" t="s">
        <v>260</v>
      </c>
      <c r="J8" s="101"/>
      <c r="K8" s="101"/>
      <c r="L8" s="101"/>
      <c r="M8" s="101"/>
    </row>
    <row r="9" spans="1:13" x14ac:dyDescent="0.2">
      <c r="A9" s="48" t="s">
        <v>158</v>
      </c>
      <c r="B9" s="59">
        <v>1207.54</v>
      </c>
      <c r="C9" s="59">
        <v>4750</v>
      </c>
      <c r="D9" s="59">
        <v>4750</v>
      </c>
      <c r="E9" s="59">
        <v>851.58</v>
      </c>
      <c r="F9" s="109">
        <v>70.52</v>
      </c>
      <c r="G9" s="109">
        <f t="shared" ref="G9:G23" si="0">IFERROR(E9/D9*100,"-")</f>
        <v>17.928000000000001</v>
      </c>
      <c r="I9" s="102" t="s">
        <v>261</v>
      </c>
    </row>
    <row r="10" spans="1:13" x14ac:dyDescent="0.2">
      <c r="A10" s="49" t="s">
        <v>152</v>
      </c>
      <c r="B10" s="107">
        <v>1207.54</v>
      </c>
      <c r="C10" s="107">
        <v>4750</v>
      </c>
      <c r="D10" s="107">
        <v>4750</v>
      </c>
      <c r="E10" s="107">
        <v>851.58</v>
      </c>
      <c r="F10" s="111">
        <v>70.52</v>
      </c>
      <c r="G10" s="111">
        <f t="shared" si="0"/>
        <v>17.928000000000001</v>
      </c>
    </row>
    <row r="11" spans="1:13" x14ac:dyDescent="0.2">
      <c r="A11" s="48" t="s">
        <v>159</v>
      </c>
      <c r="B11" s="59">
        <v>57636.13</v>
      </c>
      <c r="C11" s="59">
        <v>110641</v>
      </c>
      <c r="D11" s="59">
        <v>110641</v>
      </c>
      <c r="E11" s="59">
        <v>64332.17</v>
      </c>
      <c r="F11" s="109">
        <v>112.62</v>
      </c>
      <c r="G11" s="109">
        <f t="shared" si="0"/>
        <v>58.144964344140057</v>
      </c>
    </row>
    <row r="12" spans="1:13" x14ac:dyDescent="0.2">
      <c r="A12" s="49" t="s">
        <v>148</v>
      </c>
      <c r="B12" s="107">
        <v>19015.11</v>
      </c>
      <c r="C12" s="107">
        <v>33841</v>
      </c>
      <c r="D12" s="107">
        <v>33841</v>
      </c>
      <c r="E12" s="107">
        <v>16039.41</v>
      </c>
      <c r="F12" s="111">
        <f t="shared" ref="F12:F23" si="1">IFERROR(E12/B12*100,"-")</f>
        <v>84.350866232170091</v>
      </c>
      <c r="G12" s="111">
        <f t="shared" si="0"/>
        <v>47.396383085606217</v>
      </c>
    </row>
    <row r="13" spans="1:13" x14ac:dyDescent="0.2">
      <c r="A13" s="49" t="s">
        <v>151</v>
      </c>
      <c r="B13" s="107">
        <v>38621.019999999997</v>
      </c>
      <c r="C13" s="107">
        <v>76800</v>
      </c>
      <c r="D13" s="107">
        <v>76800</v>
      </c>
      <c r="E13" s="107">
        <v>48292.76</v>
      </c>
      <c r="F13" s="111">
        <f t="shared" si="1"/>
        <v>125.04268400989929</v>
      </c>
      <c r="G13" s="111">
        <f t="shared" si="0"/>
        <v>62.881197916666665</v>
      </c>
    </row>
    <row r="14" spans="1:13" x14ac:dyDescent="0.2">
      <c r="A14" s="48" t="s">
        <v>160</v>
      </c>
      <c r="B14" s="59">
        <v>583767.1</v>
      </c>
      <c r="C14" s="59">
        <v>1279917</v>
      </c>
      <c r="D14" s="59">
        <v>1279917</v>
      </c>
      <c r="E14" s="59">
        <v>679799.67</v>
      </c>
      <c r="F14" s="109">
        <f t="shared" si="1"/>
        <v>116.45049369860001</v>
      </c>
      <c r="G14" s="109">
        <f t="shared" si="0"/>
        <v>53.112793251437395</v>
      </c>
    </row>
    <row r="15" spans="1:13" x14ac:dyDescent="0.2">
      <c r="A15" s="49" t="s">
        <v>149</v>
      </c>
      <c r="B15" s="107">
        <v>1356.89</v>
      </c>
      <c r="C15" s="107">
        <v>28100</v>
      </c>
      <c r="D15" s="107">
        <v>28100</v>
      </c>
      <c r="E15" s="107">
        <v>7101.82</v>
      </c>
      <c r="F15" s="111">
        <f t="shared" si="1"/>
        <v>523.38951573082556</v>
      </c>
      <c r="G15" s="111">
        <f t="shared" si="0"/>
        <v>25.273380782918149</v>
      </c>
    </row>
    <row r="16" spans="1:13" x14ac:dyDescent="0.2">
      <c r="A16" s="49" t="s">
        <v>150</v>
      </c>
      <c r="B16" s="107">
        <v>582410.21</v>
      </c>
      <c r="C16" s="107">
        <v>1251817</v>
      </c>
      <c r="D16" s="107">
        <v>1251817</v>
      </c>
      <c r="E16" s="107">
        <v>672697.85</v>
      </c>
      <c r="F16" s="111">
        <f t="shared" si="1"/>
        <v>115.50241366819445</v>
      </c>
      <c r="G16" s="111">
        <f t="shared" si="0"/>
        <v>53.737714857682874</v>
      </c>
    </row>
    <row r="17" spans="1:7" x14ac:dyDescent="0.2">
      <c r="A17" s="48" t="s">
        <v>192</v>
      </c>
      <c r="B17" s="59">
        <v>200</v>
      </c>
      <c r="C17" s="59">
        <v>0</v>
      </c>
      <c r="D17" s="59">
        <v>0</v>
      </c>
      <c r="E17" s="59">
        <v>542</v>
      </c>
      <c r="F17" s="109">
        <f t="shared" si="1"/>
        <v>271</v>
      </c>
      <c r="G17" s="109" t="str">
        <f t="shared" si="0"/>
        <v>-</v>
      </c>
    </row>
    <row r="18" spans="1:7" x14ac:dyDescent="0.2">
      <c r="A18" s="49" t="s">
        <v>191</v>
      </c>
      <c r="B18" s="107">
        <v>200</v>
      </c>
      <c r="C18" s="107">
        <v>0</v>
      </c>
      <c r="D18" s="107">
        <v>0</v>
      </c>
      <c r="E18" s="107">
        <v>542</v>
      </c>
      <c r="F18" s="111">
        <f t="shared" si="1"/>
        <v>271</v>
      </c>
      <c r="G18" s="111" t="str">
        <f t="shared" si="0"/>
        <v>-</v>
      </c>
    </row>
    <row r="19" spans="1:7" x14ac:dyDescent="0.2">
      <c r="A19" s="48" t="s">
        <v>216</v>
      </c>
      <c r="B19" s="59">
        <v>0</v>
      </c>
      <c r="C19" s="59">
        <v>0</v>
      </c>
      <c r="D19" s="59">
        <v>0</v>
      </c>
      <c r="E19" s="59">
        <f t="shared" ref="E19" si="2">E20+E21</f>
        <v>0</v>
      </c>
      <c r="F19" s="109" t="str">
        <f t="shared" si="1"/>
        <v>-</v>
      </c>
      <c r="G19" s="109" t="str">
        <f t="shared" si="0"/>
        <v>-</v>
      </c>
    </row>
    <row r="20" spans="1:7" x14ac:dyDescent="0.2">
      <c r="A20" s="49" t="s">
        <v>146</v>
      </c>
      <c r="B20" s="107">
        <v>0</v>
      </c>
      <c r="C20" s="107">
        <v>0</v>
      </c>
      <c r="D20" s="107">
        <v>0</v>
      </c>
      <c r="E20" s="107">
        <v>0</v>
      </c>
      <c r="F20" s="118" t="str">
        <f t="shared" si="1"/>
        <v>-</v>
      </c>
      <c r="G20" s="118" t="str">
        <f t="shared" si="0"/>
        <v>-</v>
      </c>
    </row>
    <row r="21" spans="1:7" x14ac:dyDescent="0.2">
      <c r="A21" s="49" t="s">
        <v>161</v>
      </c>
      <c r="B21" s="106">
        <v>0</v>
      </c>
      <c r="C21" s="106">
        <v>0</v>
      </c>
      <c r="D21" s="106">
        <v>0</v>
      </c>
      <c r="E21" s="106">
        <v>0</v>
      </c>
      <c r="F21" s="111" t="str">
        <f t="shared" si="1"/>
        <v>-</v>
      </c>
      <c r="G21" s="111" t="str">
        <f t="shared" si="0"/>
        <v>-</v>
      </c>
    </row>
    <row r="22" spans="1:7" x14ac:dyDescent="0.2">
      <c r="A22" s="49"/>
      <c r="B22" s="10"/>
      <c r="C22" s="10"/>
      <c r="D22" s="10"/>
      <c r="E22" s="10"/>
      <c r="F22" s="118"/>
      <c r="G22" s="118"/>
    </row>
    <row r="23" spans="1:7" x14ac:dyDescent="0.2">
      <c r="A23" s="57" t="s">
        <v>19</v>
      </c>
      <c r="B23" s="58">
        <f>B7+B9+B11+B14+B17+B19</f>
        <v>664773.53</v>
      </c>
      <c r="C23" s="58">
        <f t="shared" ref="C23:E23" si="3">C7+C9+C11+C14+C17+C19</f>
        <v>1426388</v>
      </c>
      <c r="D23" s="58">
        <f t="shared" si="3"/>
        <v>1426388</v>
      </c>
      <c r="E23" s="58">
        <f t="shared" si="3"/>
        <v>766343.81</v>
      </c>
      <c r="F23" s="114">
        <f t="shared" si="1"/>
        <v>115.27892965293007</v>
      </c>
      <c r="G23" s="114">
        <f t="shared" si="0"/>
        <v>53.7261817962574</v>
      </c>
    </row>
    <row r="24" spans="1:7" s="5" customFormat="1" x14ac:dyDescent="0.2">
      <c r="B24" s="80"/>
      <c r="C24" s="80"/>
      <c r="D24" s="80"/>
      <c r="E24" s="80"/>
      <c r="F24" s="82"/>
      <c r="G24" s="82"/>
    </row>
    <row r="25" spans="1:7" x14ac:dyDescent="0.2">
      <c r="B25" s="64"/>
      <c r="C25" s="64"/>
      <c r="D25" s="64"/>
      <c r="E25" s="64"/>
      <c r="F25" s="44"/>
      <c r="G25" s="44"/>
    </row>
    <row r="26" spans="1:7" x14ac:dyDescent="0.2">
      <c r="B26" s="64"/>
      <c r="C26" s="64"/>
      <c r="D26" s="64"/>
      <c r="E26" s="64"/>
      <c r="F26" s="83"/>
      <c r="G26" s="83"/>
    </row>
    <row r="27" spans="1:7" x14ac:dyDescent="0.2">
      <c r="A27" s="6" t="s">
        <v>118</v>
      </c>
      <c r="B27" s="81"/>
      <c r="C27" s="81"/>
      <c r="D27" s="81"/>
      <c r="E27" s="81"/>
      <c r="F27" s="50"/>
      <c r="G27" s="50"/>
    </row>
    <row r="28" spans="1:7" x14ac:dyDescent="0.2">
      <c r="A28" s="48" t="s">
        <v>157</v>
      </c>
      <c r="B28" s="109">
        <v>21511.919999999998</v>
      </c>
      <c r="C28" s="109">
        <v>31080</v>
      </c>
      <c r="D28" s="109">
        <v>31080</v>
      </c>
      <c r="E28" s="109">
        <v>20051.72</v>
      </c>
      <c r="F28" s="109">
        <f t="shared" ref="F28:F46" si="4">IFERROR(E28/B28*100,"-")</f>
        <v>93.212135411437032</v>
      </c>
      <c r="G28" s="109">
        <f t="shared" ref="G28:G46" si="5">IFERROR(E28/D28*100,"-")</f>
        <v>64.516473616473618</v>
      </c>
    </row>
    <row r="29" spans="1:7" x14ac:dyDescent="0.2">
      <c r="A29" s="49" t="s">
        <v>145</v>
      </c>
      <c r="B29" s="112">
        <v>25511.919999999998</v>
      </c>
      <c r="C29" s="112">
        <v>31080</v>
      </c>
      <c r="D29" s="112">
        <v>31080</v>
      </c>
      <c r="E29" s="112">
        <v>20051.72</v>
      </c>
      <c r="F29" s="111">
        <f t="shared" si="4"/>
        <v>78.597455620745137</v>
      </c>
      <c r="G29" s="111">
        <f t="shared" si="5"/>
        <v>64.516473616473618</v>
      </c>
    </row>
    <row r="30" spans="1:7" x14ac:dyDescent="0.2">
      <c r="A30" s="48" t="s">
        <v>158</v>
      </c>
      <c r="B30" s="109">
        <v>6181.13</v>
      </c>
      <c r="C30" s="109">
        <v>4750</v>
      </c>
      <c r="D30" s="109">
        <v>4750</v>
      </c>
      <c r="E30" s="109">
        <v>2808.95</v>
      </c>
      <c r="F30" s="109">
        <f t="shared" si="4"/>
        <v>45.443956040400373</v>
      </c>
      <c r="G30" s="109">
        <f t="shared" si="5"/>
        <v>59.135789473684206</v>
      </c>
    </row>
    <row r="31" spans="1:7" x14ac:dyDescent="0.2">
      <c r="A31" s="49" t="s">
        <v>152</v>
      </c>
      <c r="B31" s="112">
        <v>6181.13</v>
      </c>
      <c r="C31" s="112">
        <v>4750</v>
      </c>
      <c r="D31" s="112">
        <v>4750</v>
      </c>
      <c r="E31" s="112">
        <v>2808.95</v>
      </c>
      <c r="F31" s="111">
        <f t="shared" si="4"/>
        <v>45.443956040400373</v>
      </c>
      <c r="G31" s="111">
        <f t="shared" si="5"/>
        <v>59.135789473684206</v>
      </c>
    </row>
    <row r="32" spans="1:7" x14ac:dyDescent="0.2">
      <c r="A32" s="48" t="s">
        <v>159</v>
      </c>
      <c r="B32" s="109">
        <v>46071.38</v>
      </c>
      <c r="C32" s="109">
        <v>110641</v>
      </c>
      <c r="D32" s="109">
        <v>110641</v>
      </c>
      <c r="E32" s="109">
        <v>54604.34</v>
      </c>
      <c r="F32" s="109">
        <f t="shared" si="4"/>
        <v>118.52117301457</v>
      </c>
      <c r="G32" s="109">
        <f t="shared" si="5"/>
        <v>49.352717347095556</v>
      </c>
    </row>
    <row r="33" spans="1:7" x14ac:dyDescent="0.2">
      <c r="A33" s="49" t="s">
        <v>148</v>
      </c>
      <c r="B33" s="112">
        <v>13391.95</v>
      </c>
      <c r="C33" s="112">
        <v>33841</v>
      </c>
      <c r="D33" s="112">
        <v>33841</v>
      </c>
      <c r="E33" s="112">
        <v>10591.03</v>
      </c>
      <c r="F33" s="111">
        <f t="shared" si="4"/>
        <v>79.085047360541211</v>
      </c>
      <c r="G33" s="111">
        <f t="shared" si="5"/>
        <v>31.296445140510031</v>
      </c>
    </row>
    <row r="34" spans="1:7" x14ac:dyDescent="0.2">
      <c r="A34" s="49" t="s">
        <v>151</v>
      </c>
      <c r="B34" s="112">
        <v>32679.43</v>
      </c>
      <c r="C34" s="112">
        <v>76800</v>
      </c>
      <c r="D34" s="112">
        <v>76800</v>
      </c>
      <c r="E34" s="112">
        <v>44013.31</v>
      </c>
      <c r="F34" s="111">
        <f t="shared" si="4"/>
        <v>134.68200026744651</v>
      </c>
      <c r="G34" s="111">
        <f t="shared" si="5"/>
        <v>57.30899739583333</v>
      </c>
    </row>
    <row r="35" spans="1:7" x14ac:dyDescent="0.2">
      <c r="A35" s="48" t="s">
        <v>160</v>
      </c>
      <c r="B35" s="109">
        <v>588416.91</v>
      </c>
      <c r="C35" s="109">
        <v>1279917</v>
      </c>
      <c r="D35" s="109">
        <v>1279917</v>
      </c>
      <c r="E35" s="109">
        <v>777782.86</v>
      </c>
      <c r="F35" s="109">
        <f t="shared" si="4"/>
        <v>132.18227531904205</v>
      </c>
      <c r="G35" s="109">
        <f t="shared" si="5"/>
        <v>60.768226377179147</v>
      </c>
    </row>
    <row r="36" spans="1:7" x14ac:dyDescent="0.2">
      <c r="A36" s="49" t="s">
        <v>149</v>
      </c>
      <c r="B36" s="112">
        <v>1474.97</v>
      </c>
      <c r="C36" s="112">
        <v>28100</v>
      </c>
      <c r="D36" s="112">
        <v>28100</v>
      </c>
      <c r="E36" s="112">
        <v>7101.82</v>
      </c>
      <c r="F36" s="111">
        <f t="shared" si="4"/>
        <v>481.48911503284808</v>
      </c>
      <c r="G36" s="111">
        <f t="shared" si="5"/>
        <v>25.273380782918149</v>
      </c>
    </row>
    <row r="37" spans="1:7" x14ac:dyDescent="0.2">
      <c r="A37" s="49" t="s">
        <v>150</v>
      </c>
      <c r="B37" s="112">
        <v>586941.93999999994</v>
      </c>
      <c r="C37" s="112">
        <v>1251817</v>
      </c>
      <c r="D37" s="112">
        <v>1251817</v>
      </c>
      <c r="E37" s="112">
        <v>770681.04</v>
      </c>
      <c r="F37" s="111">
        <f t="shared" si="4"/>
        <v>131.30447621446172</v>
      </c>
      <c r="G37" s="111">
        <f t="shared" si="5"/>
        <v>61.564992327153256</v>
      </c>
    </row>
    <row r="38" spans="1:7" x14ac:dyDescent="0.2">
      <c r="A38" s="48" t="s">
        <v>192</v>
      </c>
      <c r="B38" s="109">
        <v>396.92200000000003</v>
      </c>
      <c r="C38" s="109">
        <v>60</v>
      </c>
      <c r="D38" s="109">
        <v>0</v>
      </c>
      <c r="E38" s="109">
        <v>542</v>
      </c>
      <c r="F38" s="117">
        <f t="shared" si="4"/>
        <v>136.55075808345217</v>
      </c>
      <c r="G38" s="109" t="str">
        <f t="shared" si="5"/>
        <v>-</v>
      </c>
    </row>
    <row r="39" spans="1:7" x14ac:dyDescent="0.2">
      <c r="A39" s="49" t="s">
        <v>191</v>
      </c>
      <c r="B39" s="112">
        <v>396.92</v>
      </c>
      <c r="C39" s="112">
        <v>60</v>
      </c>
      <c r="D39" s="112">
        <v>0</v>
      </c>
      <c r="E39" s="112">
        <v>542</v>
      </c>
      <c r="F39" s="118">
        <f t="shared" si="4"/>
        <v>136.55144613524135</v>
      </c>
      <c r="G39" s="111" t="str">
        <f t="shared" si="5"/>
        <v>-</v>
      </c>
    </row>
    <row r="40" spans="1:7" x14ac:dyDescent="0.2">
      <c r="A40" s="48" t="s">
        <v>216</v>
      </c>
      <c r="B40" s="109">
        <f>B41+B42</f>
        <v>0</v>
      </c>
      <c r="C40" s="109">
        <v>0</v>
      </c>
      <c r="D40" s="109">
        <v>0</v>
      </c>
      <c r="E40" s="109">
        <f t="shared" ref="E40" si="6">E41+E42</f>
        <v>0</v>
      </c>
      <c r="F40" s="117" t="str">
        <f t="shared" si="4"/>
        <v>-</v>
      </c>
      <c r="G40" s="109" t="str">
        <f t="shared" si="5"/>
        <v>-</v>
      </c>
    </row>
    <row r="41" spans="1:7" x14ac:dyDescent="0.2">
      <c r="A41" s="49" t="s">
        <v>146</v>
      </c>
      <c r="B41" s="112">
        <v>0</v>
      </c>
      <c r="C41" s="112">
        <v>0</v>
      </c>
      <c r="D41" s="112">
        <v>0</v>
      </c>
      <c r="E41" s="112">
        <v>0</v>
      </c>
      <c r="F41" s="118" t="str">
        <f t="shared" si="4"/>
        <v>-</v>
      </c>
      <c r="G41" s="111" t="str">
        <f t="shared" si="5"/>
        <v>-</v>
      </c>
    </row>
    <row r="42" spans="1:7" x14ac:dyDescent="0.2">
      <c r="A42" s="49" t="s">
        <v>161</v>
      </c>
      <c r="B42" s="19">
        <v>0</v>
      </c>
      <c r="C42" s="19">
        <v>0</v>
      </c>
      <c r="D42" s="19">
        <v>0</v>
      </c>
      <c r="E42" s="19">
        <v>0</v>
      </c>
      <c r="F42" s="118" t="str">
        <f t="shared" si="4"/>
        <v>-</v>
      </c>
      <c r="G42" s="118" t="str">
        <f t="shared" si="5"/>
        <v>-</v>
      </c>
    </row>
    <row r="43" spans="1:7" x14ac:dyDescent="0.2">
      <c r="A43" s="48" t="s">
        <v>162</v>
      </c>
      <c r="B43" s="109">
        <f>B44</f>
        <v>0</v>
      </c>
      <c r="C43" s="109">
        <f t="shared" ref="C43:E43" si="7">C44</f>
        <v>0</v>
      </c>
      <c r="D43" s="109">
        <f t="shared" si="7"/>
        <v>0</v>
      </c>
      <c r="E43" s="109">
        <f t="shared" si="7"/>
        <v>0</v>
      </c>
      <c r="F43" s="117" t="str">
        <f t="shared" si="4"/>
        <v>-</v>
      </c>
      <c r="G43" s="117" t="str">
        <f t="shared" si="5"/>
        <v>-</v>
      </c>
    </row>
    <row r="44" spans="1:7" x14ac:dyDescent="0.2">
      <c r="A44" s="49" t="s">
        <v>147</v>
      </c>
      <c r="B44" s="19">
        <v>0</v>
      </c>
      <c r="C44" s="19">
        <v>0</v>
      </c>
      <c r="D44" s="19">
        <v>0</v>
      </c>
      <c r="E44" s="19">
        <v>0</v>
      </c>
      <c r="F44" s="118" t="str">
        <f t="shared" si="4"/>
        <v>-</v>
      </c>
      <c r="G44" s="118" t="str">
        <f t="shared" si="5"/>
        <v>-</v>
      </c>
    </row>
    <row r="45" spans="1:7" x14ac:dyDescent="0.2">
      <c r="A45" s="49"/>
      <c r="B45" s="111"/>
      <c r="C45" s="111"/>
      <c r="D45" s="111"/>
      <c r="E45" s="111"/>
      <c r="F45" s="118"/>
      <c r="G45" s="118"/>
    </row>
    <row r="46" spans="1:7" x14ac:dyDescent="0.2">
      <c r="A46" s="57" t="s">
        <v>102</v>
      </c>
      <c r="B46" s="114">
        <f>B28+B30+B32+B35+B38+B40+B43</f>
        <v>662578.2620000001</v>
      </c>
      <c r="C46" s="114">
        <f t="shared" ref="C46:E46" si="8">C28+C30+C32+C35+C38+C40+C43</f>
        <v>1426448</v>
      </c>
      <c r="D46" s="114">
        <f t="shared" si="8"/>
        <v>1426388</v>
      </c>
      <c r="E46" s="114">
        <f t="shared" si="8"/>
        <v>855789.87</v>
      </c>
      <c r="F46" s="114">
        <f t="shared" si="4"/>
        <v>129.16057152505854</v>
      </c>
      <c r="G46" s="114">
        <f t="shared" si="5"/>
        <v>59.996990299974485</v>
      </c>
    </row>
    <row r="48" spans="1:7" x14ac:dyDescent="0.2">
      <c r="B48" s="64"/>
      <c r="C48" s="64"/>
      <c r="D48" s="64"/>
      <c r="E48" s="64"/>
      <c r="F48" s="64"/>
      <c r="G48" s="64"/>
    </row>
  </sheetData>
  <mergeCells count="1">
    <mergeCell ref="A2:G2"/>
  </mergeCells>
  <conditionalFormatting sqref="B8:E8">
    <cfRule type="containsBlanks" dxfId="26" priority="13">
      <formula>LEN(TRIM(B8))=0</formula>
    </cfRule>
  </conditionalFormatting>
  <conditionalFormatting sqref="B10:E10">
    <cfRule type="containsBlanks" dxfId="25" priority="12">
      <formula>LEN(TRIM(B10))=0</formula>
    </cfRule>
  </conditionalFormatting>
  <conditionalFormatting sqref="B12:E13">
    <cfRule type="containsBlanks" dxfId="24" priority="11">
      <formula>LEN(TRIM(B12))=0</formula>
    </cfRule>
  </conditionalFormatting>
  <conditionalFormatting sqref="B15:E16">
    <cfRule type="containsBlanks" dxfId="23" priority="10">
      <formula>LEN(TRIM(B15))=0</formula>
    </cfRule>
  </conditionalFormatting>
  <conditionalFormatting sqref="B18:E18">
    <cfRule type="containsBlanks" dxfId="22" priority="9">
      <formula>LEN(TRIM(B18))=0</formula>
    </cfRule>
  </conditionalFormatting>
  <conditionalFormatting sqref="B20:E21">
    <cfRule type="containsBlanks" dxfId="21" priority="8">
      <formula>LEN(TRIM(B20))=0</formula>
    </cfRule>
  </conditionalFormatting>
  <conditionalFormatting sqref="B29:E29">
    <cfRule type="containsBlanks" dxfId="20" priority="7">
      <formula>LEN(TRIM(B29))=0</formula>
    </cfRule>
  </conditionalFormatting>
  <conditionalFormatting sqref="B31:E31">
    <cfRule type="containsBlanks" dxfId="19" priority="6">
      <formula>LEN(TRIM(B31))=0</formula>
    </cfRule>
  </conditionalFormatting>
  <conditionalFormatting sqref="B33:E34">
    <cfRule type="containsBlanks" dxfId="18" priority="5">
      <formula>LEN(TRIM(B33))=0</formula>
    </cfRule>
  </conditionalFormatting>
  <conditionalFormatting sqref="B36:E37">
    <cfRule type="containsBlanks" dxfId="17" priority="4">
      <formula>LEN(TRIM(B36))=0</formula>
    </cfRule>
  </conditionalFormatting>
  <conditionalFormatting sqref="B39:E39">
    <cfRule type="containsBlanks" dxfId="16" priority="3">
      <formula>LEN(TRIM(B39))=0</formula>
    </cfRule>
  </conditionalFormatting>
  <conditionalFormatting sqref="B41:E42">
    <cfRule type="containsBlanks" dxfId="15" priority="2">
      <formula>LEN(TRIM(B41))=0</formula>
    </cfRule>
  </conditionalFormatting>
  <conditionalFormatting sqref="B44:E44">
    <cfRule type="containsBlanks" dxfId="14" priority="1">
      <formula>LEN(TRIM(B44))=0</formula>
    </cfRule>
  </conditionalFormatting>
  <pageMargins left="0.19685039370078741" right="0.19685039370078741" top="0.39370078740157483" bottom="0.39370078740157483" header="0.19685039370078741" footer="0.19685039370078741"/>
  <pageSetup paperSize="9" scale="88" firstPageNumber="7" orientation="landscape" useFirstPageNumber="1" r:id="rId1"/>
  <headerFoot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40"/>
  <sheetViews>
    <sheetView showGridLines="0" topLeftCell="A15" zoomScaleNormal="100" workbookViewId="0">
      <selection activeCell="D44" sqref="D44"/>
    </sheetView>
  </sheetViews>
  <sheetFormatPr defaultColWidth="9.140625" defaultRowHeight="12.75" x14ac:dyDescent="0.2"/>
  <cols>
    <col min="1" max="1" width="100.140625" style="1" customWidth="1"/>
    <col min="2" max="2" width="16.7109375" style="1" customWidth="1"/>
    <col min="3" max="3" width="15.28515625" style="1" bestFit="1" customWidth="1"/>
    <col min="4" max="4" width="15.85546875" style="1" bestFit="1" customWidth="1"/>
    <col min="5" max="5" width="16" style="1" customWidth="1"/>
    <col min="6" max="6" width="9.140625" style="1" bestFit="1" customWidth="1"/>
    <col min="7" max="7" width="8.5703125" style="1" bestFit="1" customWidth="1"/>
    <col min="8" max="16384" width="9.140625" style="1"/>
  </cols>
  <sheetData>
    <row r="1" spans="1:13" s="3" customFormat="1" ht="13.5" customHeight="1" x14ac:dyDescent="0.25">
      <c r="A1" s="169" t="s">
        <v>299</v>
      </c>
      <c r="B1" s="169"/>
      <c r="C1" s="169"/>
      <c r="D1" s="169"/>
      <c r="E1" s="169"/>
      <c r="F1" s="169"/>
      <c r="G1" s="169"/>
    </row>
    <row r="2" spans="1:13" ht="3.75" customHeight="1" x14ac:dyDescent="0.2">
      <c r="A2" s="45"/>
      <c r="B2" s="45"/>
      <c r="C2" s="45"/>
      <c r="D2" s="45"/>
      <c r="E2" s="45"/>
      <c r="F2" s="45"/>
      <c r="G2" s="45"/>
    </row>
    <row r="3" spans="1:13" ht="38.25" x14ac:dyDescent="0.2">
      <c r="A3" s="55" t="s">
        <v>119</v>
      </c>
      <c r="B3" s="26" t="s">
        <v>219</v>
      </c>
      <c r="C3" s="26" t="s">
        <v>281</v>
      </c>
      <c r="D3" s="26" t="s">
        <v>282</v>
      </c>
      <c r="E3" s="26" t="s">
        <v>280</v>
      </c>
      <c r="F3" s="38" t="s">
        <v>188</v>
      </c>
      <c r="G3" s="38" t="s">
        <v>189</v>
      </c>
    </row>
    <row r="4" spans="1:13" s="4" customFormat="1" ht="8.25" customHeight="1" x14ac:dyDescent="0.2">
      <c r="A4" s="53">
        <v>1</v>
      </c>
      <c r="B4" s="53">
        <v>2</v>
      </c>
      <c r="C4" s="53">
        <v>3</v>
      </c>
      <c r="D4" s="53">
        <v>4</v>
      </c>
      <c r="E4" s="53">
        <v>5</v>
      </c>
      <c r="F4" s="53" t="s">
        <v>114</v>
      </c>
      <c r="G4" s="53" t="s">
        <v>115</v>
      </c>
    </row>
    <row r="5" spans="1:13" x14ac:dyDescent="0.2">
      <c r="A5" s="6" t="s">
        <v>125</v>
      </c>
      <c r="B5" s="6"/>
      <c r="C5" s="6"/>
      <c r="D5" s="6"/>
      <c r="E5" s="6"/>
      <c r="F5" s="6"/>
      <c r="G5" s="6"/>
    </row>
    <row r="6" spans="1:13" ht="15.75" x14ac:dyDescent="0.25">
      <c r="A6" s="99" t="s">
        <v>120</v>
      </c>
      <c r="B6" s="121">
        <f>SUM(B7:B11)</f>
        <v>0</v>
      </c>
      <c r="C6" s="121">
        <f t="shared" ref="C6:E6" si="0">SUM(C7:C11)</f>
        <v>0</v>
      </c>
      <c r="D6" s="121">
        <f t="shared" si="0"/>
        <v>0</v>
      </c>
      <c r="E6" s="121">
        <f t="shared" si="0"/>
        <v>0</v>
      </c>
      <c r="F6" s="123" t="str">
        <f>IFERROR(E6/B6*100,"-")</f>
        <v>-</v>
      </c>
      <c r="G6" s="123" t="str">
        <f>IFERROR(E6/D6*100,"-")</f>
        <v>-</v>
      </c>
      <c r="I6" s="100" t="s">
        <v>259</v>
      </c>
      <c r="J6" s="101"/>
      <c r="K6" s="101"/>
      <c r="L6" s="101"/>
      <c r="M6" s="101"/>
    </row>
    <row r="7" spans="1:13" ht="15.75" x14ac:dyDescent="0.25">
      <c r="A7" s="52" t="s">
        <v>163</v>
      </c>
      <c r="B7" s="19">
        <v>0</v>
      </c>
      <c r="C7" s="19">
        <v>0</v>
      </c>
      <c r="D7" s="19">
        <v>0</v>
      </c>
      <c r="E7" s="19">
        <v>0</v>
      </c>
      <c r="F7" s="118" t="str">
        <f t="shared" ref="F7:F38" si="1">IFERROR(E7/B7*100,"-")</f>
        <v>-</v>
      </c>
      <c r="G7" s="118" t="str">
        <f t="shared" ref="G7:G38" si="2">IFERROR(E7/D7*100,"-")</f>
        <v>-</v>
      </c>
      <c r="I7" s="100" t="s">
        <v>260</v>
      </c>
      <c r="J7" s="101"/>
      <c r="K7" s="101"/>
      <c r="L7" s="101"/>
      <c r="M7" s="101"/>
    </row>
    <row r="8" spans="1:13" x14ac:dyDescent="0.2">
      <c r="A8" s="52" t="s">
        <v>210</v>
      </c>
      <c r="B8" s="19">
        <v>0</v>
      </c>
      <c r="C8" s="19">
        <v>0</v>
      </c>
      <c r="D8" s="19">
        <v>0</v>
      </c>
      <c r="E8" s="19">
        <v>0</v>
      </c>
      <c r="F8" s="118" t="str">
        <f t="shared" si="1"/>
        <v>-</v>
      </c>
      <c r="G8" s="118" t="str">
        <f t="shared" si="2"/>
        <v>-</v>
      </c>
      <c r="I8" s="102" t="s">
        <v>261</v>
      </c>
    </row>
    <row r="9" spans="1:13" x14ac:dyDescent="0.2">
      <c r="A9" s="52" t="s">
        <v>164</v>
      </c>
      <c r="B9" s="19">
        <v>0</v>
      </c>
      <c r="C9" s="19">
        <v>0</v>
      </c>
      <c r="D9" s="19">
        <v>0</v>
      </c>
      <c r="E9" s="19">
        <v>0</v>
      </c>
      <c r="F9" s="118" t="str">
        <f t="shared" si="1"/>
        <v>-</v>
      </c>
      <c r="G9" s="118" t="str">
        <f t="shared" si="2"/>
        <v>-</v>
      </c>
    </row>
    <row r="10" spans="1:13" x14ac:dyDescent="0.2">
      <c r="A10" s="52" t="s">
        <v>165</v>
      </c>
      <c r="B10" s="19">
        <v>0</v>
      </c>
      <c r="C10" s="19">
        <v>0</v>
      </c>
      <c r="D10" s="19">
        <v>0</v>
      </c>
      <c r="E10" s="19">
        <v>0</v>
      </c>
      <c r="F10" s="118" t="str">
        <f t="shared" si="1"/>
        <v>-</v>
      </c>
      <c r="G10" s="118" t="str">
        <f t="shared" si="2"/>
        <v>-</v>
      </c>
    </row>
    <row r="11" spans="1:13" x14ac:dyDescent="0.2">
      <c r="A11" s="52" t="s">
        <v>166</v>
      </c>
      <c r="B11" s="19">
        <v>0</v>
      </c>
      <c r="C11" s="19">
        <v>0</v>
      </c>
      <c r="D11" s="19">
        <v>0</v>
      </c>
      <c r="E11" s="19">
        <v>0</v>
      </c>
      <c r="F11" s="118" t="str">
        <f t="shared" si="1"/>
        <v>-</v>
      </c>
      <c r="G11" s="118" t="str">
        <f t="shared" si="2"/>
        <v>-</v>
      </c>
    </row>
    <row r="12" spans="1:13" x14ac:dyDescent="0.2">
      <c r="A12" s="88" t="s">
        <v>121</v>
      </c>
      <c r="B12" s="121">
        <f>SUM(B13:B16)</f>
        <v>0</v>
      </c>
      <c r="C12" s="121">
        <f t="shared" ref="C12:E12" si="3">SUM(C13:C16)</f>
        <v>0</v>
      </c>
      <c r="D12" s="121">
        <f t="shared" si="3"/>
        <v>0</v>
      </c>
      <c r="E12" s="121">
        <f t="shared" si="3"/>
        <v>0</v>
      </c>
      <c r="F12" s="123" t="str">
        <f t="shared" si="1"/>
        <v>-</v>
      </c>
      <c r="G12" s="123" t="str">
        <f t="shared" si="2"/>
        <v>-</v>
      </c>
    </row>
    <row r="13" spans="1:13" x14ac:dyDescent="0.2">
      <c r="A13" s="52" t="s">
        <v>167</v>
      </c>
      <c r="B13" s="19">
        <v>0</v>
      </c>
      <c r="C13" s="19">
        <v>0</v>
      </c>
      <c r="D13" s="19">
        <v>0</v>
      </c>
      <c r="E13" s="19">
        <v>0</v>
      </c>
      <c r="F13" s="118" t="str">
        <f t="shared" si="1"/>
        <v>-</v>
      </c>
      <c r="G13" s="118" t="str">
        <f t="shared" si="2"/>
        <v>-</v>
      </c>
    </row>
    <row r="14" spans="1:13" x14ac:dyDescent="0.2">
      <c r="A14" s="52" t="s">
        <v>168</v>
      </c>
      <c r="B14" s="19">
        <v>0</v>
      </c>
      <c r="C14" s="19">
        <v>0</v>
      </c>
      <c r="D14" s="19">
        <v>0</v>
      </c>
      <c r="E14" s="19">
        <v>0</v>
      </c>
      <c r="F14" s="118" t="str">
        <f t="shared" si="1"/>
        <v>-</v>
      </c>
      <c r="G14" s="118" t="str">
        <f t="shared" si="2"/>
        <v>-</v>
      </c>
    </row>
    <row r="15" spans="1:13" x14ac:dyDescent="0.2">
      <c r="A15" s="52" t="s">
        <v>169</v>
      </c>
      <c r="B15" s="19">
        <v>0</v>
      </c>
      <c r="C15" s="19">
        <v>0</v>
      </c>
      <c r="D15" s="19">
        <v>0</v>
      </c>
      <c r="E15" s="19">
        <v>0</v>
      </c>
      <c r="F15" s="118" t="str">
        <f t="shared" si="1"/>
        <v>-</v>
      </c>
      <c r="G15" s="118" t="str">
        <f t="shared" si="2"/>
        <v>-</v>
      </c>
    </row>
    <row r="16" spans="1:13" x14ac:dyDescent="0.2">
      <c r="A16" s="52" t="s">
        <v>170</v>
      </c>
      <c r="B16" s="19">
        <v>0</v>
      </c>
      <c r="C16" s="19">
        <v>0</v>
      </c>
      <c r="D16" s="19">
        <v>0</v>
      </c>
      <c r="E16" s="19">
        <v>0</v>
      </c>
      <c r="F16" s="118" t="str">
        <f t="shared" si="1"/>
        <v>-</v>
      </c>
      <c r="G16" s="118" t="str">
        <f t="shared" si="2"/>
        <v>-</v>
      </c>
    </row>
    <row r="17" spans="1:7" x14ac:dyDescent="0.2">
      <c r="A17" s="88" t="s">
        <v>122</v>
      </c>
      <c r="B17" s="121">
        <f>SUM(B18:B23)</f>
        <v>0</v>
      </c>
      <c r="C17" s="121">
        <f t="shared" ref="C17:E17" si="4">SUM(C18:C23)</f>
        <v>0</v>
      </c>
      <c r="D17" s="121">
        <f t="shared" si="4"/>
        <v>0</v>
      </c>
      <c r="E17" s="121">
        <f t="shared" si="4"/>
        <v>0</v>
      </c>
      <c r="F17" s="123" t="str">
        <f t="shared" si="1"/>
        <v>-</v>
      </c>
      <c r="G17" s="123" t="str">
        <f t="shared" si="2"/>
        <v>-</v>
      </c>
    </row>
    <row r="18" spans="1:7" x14ac:dyDescent="0.2">
      <c r="A18" s="52" t="s">
        <v>171</v>
      </c>
      <c r="B18" s="19">
        <v>0</v>
      </c>
      <c r="C18" s="19">
        <v>0</v>
      </c>
      <c r="D18" s="19">
        <v>0</v>
      </c>
      <c r="E18" s="19">
        <v>0</v>
      </c>
      <c r="F18" s="118" t="str">
        <f t="shared" si="1"/>
        <v>-</v>
      </c>
      <c r="G18" s="118" t="str">
        <f t="shared" si="2"/>
        <v>-</v>
      </c>
    </row>
    <row r="19" spans="1:7" x14ac:dyDescent="0.2">
      <c r="A19" s="52" t="s">
        <v>172</v>
      </c>
      <c r="B19" s="19">
        <v>0</v>
      </c>
      <c r="C19" s="19">
        <v>0</v>
      </c>
      <c r="D19" s="19">
        <v>0</v>
      </c>
      <c r="E19" s="19">
        <v>0</v>
      </c>
      <c r="F19" s="118" t="str">
        <f t="shared" si="1"/>
        <v>-</v>
      </c>
      <c r="G19" s="118" t="str">
        <f t="shared" si="2"/>
        <v>-</v>
      </c>
    </row>
    <row r="20" spans="1:7" x14ac:dyDescent="0.2">
      <c r="A20" s="52" t="s">
        <v>211</v>
      </c>
      <c r="B20" s="19">
        <v>0</v>
      </c>
      <c r="C20" s="19">
        <v>0</v>
      </c>
      <c r="D20" s="19">
        <v>0</v>
      </c>
      <c r="E20" s="19">
        <v>0</v>
      </c>
      <c r="F20" s="118" t="str">
        <f t="shared" si="1"/>
        <v>-</v>
      </c>
      <c r="G20" s="118" t="str">
        <f t="shared" si="2"/>
        <v>-</v>
      </c>
    </row>
    <row r="21" spans="1:7" s="5" customFormat="1" x14ac:dyDescent="0.2">
      <c r="A21" s="52" t="s">
        <v>173</v>
      </c>
      <c r="B21" s="19">
        <v>0</v>
      </c>
      <c r="C21" s="19">
        <v>0</v>
      </c>
      <c r="D21" s="19">
        <v>0</v>
      </c>
      <c r="E21" s="19">
        <v>0</v>
      </c>
      <c r="F21" s="118" t="str">
        <f t="shared" si="1"/>
        <v>-</v>
      </c>
      <c r="G21" s="118" t="str">
        <f t="shared" si="2"/>
        <v>-</v>
      </c>
    </row>
    <row r="22" spans="1:7" x14ac:dyDescent="0.2">
      <c r="A22" s="52" t="s">
        <v>174</v>
      </c>
      <c r="B22" s="19">
        <v>0</v>
      </c>
      <c r="C22" s="19">
        <v>0</v>
      </c>
      <c r="D22" s="19">
        <v>0</v>
      </c>
      <c r="E22" s="19">
        <v>0</v>
      </c>
      <c r="F22" s="118" t="str">
        <f t="shared" si="1"/>
        <v>-</v>
      </c>
      <c r="G22" s="118" t="str">
        <f t="shared" si="2"/>
        <v>-</v>
      </c>
    </row>
    <row r="23" spans="1:7" x14ac:dyDescent="0.2">
      <c r="A23" s="52" t="s">
        <v>175</v>
      </c>
      <c r="B23" s="19">
        <v>0</v>
      </c>
      <c r="C23" s="19">
        <v>0</v>
      </c>
      <c r="D23" s="19">
        <v>0</v>
      </c>
      <c r="E23" s="19">
        <v>0</v>
      </c>
      <c r="F23" s="118" t="str">
        <f t="shared" si="1"/>
        <v>-</v>
      </c>
      <c r="G23" s="118" t="str">
        <f t="shared" si="2"/>
        <v>-</v>
      </c>
    </row>
    <row r="24" spans="1:7" x14ac:dyDescent="0.2">
      <c r="A24" s="88" t="s">
        <v>123</v>
      </c>
      <c r="B24" s="121">
        <v>662578.26</v>
      </c>
      <c r="C24" s="121">
        <v>1426388</v>
      </c>
      <c r="D24" s="121">
        <v>1426388</v>
      </c>
      <c r="E24" s="121">
        <v>855789.87</v>
      </c>
      <c r="F24" s="121">
        <f t="shared" si="1"/>
        <v>129.16057191493121</v>
      </c>
      <c r="G24" s="121">
        <v>51.47</v>
      </c>
    </row>
    <row r="25" spans="1:7" x14ac:dyDescent="0.2">
      <c r="A25" s="52" t="s">
        <v>176</v>
      </c>
      <c r="B25" s="112">
        <v>661143.76</v>
      </c>
      <c r="C25" s="112">
        <v>1425663</v>
      </c>
      <c r="D25" s="112">
        <v>1425663</v>
      </c>
      <c r="E25" s="112">
        <v>854926.36</v>
      </c>
      <c r="F25" s="111">
        <v>129.31</v>
      </c>
      <c r="G25" s="111">
        <v>59.8</v>
      </c>
    </row>
    <row r="26" spans="1:7" x14ac:dyDescent="0.2">
      <c r="A26" s="52" t="s">
        <v>177</v>
      </c>
      <c r="B26" s="19">
        <v>0</v>
      </c>
      <c r="C26" s="19">
        <v>0</v>
      </c>
      <c r="D26" s="19">
        <v>0</v>
      </c>
      <c r="E26" s="19">
        <v>0</v>
      </c>
      <c r="F26" s="118" t="str">
        <f t="shared" si="1"/>
        <v>-</v>
      </c>
      <c r="G26" s="118" t="str">
        <f t="shared" si="2"/>
        <v>-</v>
      </c>
    </row>
    <row r="27" spans="1:7" x14ac:dyDescent="0.2">
      <c r="A27" s="52" t="s">
        <v>178</v>
      </c>
      <c r="B27" s="19">
        <v>0</v>
      </c>
      <c r="C27" s="19">
        <v>0</v>
      </c>
      <c r="D27" s="19">
        <v>0</v>
      </c>
      <c r="E27" s="19">
        <v>0</v>
      </c>
      <c r="F27" s="118" t="str">
        <f t="shared" si="1"/>
        <v>-</v>
      </c>
      <c r="G27" s="118" t="str">
        <f t="shared" si="2"/>
        <v>-</v>
      </c>
    </row>
    <row r="28" spans="1:7" x14ac:dyDescent="0.2">
      <c r="A28" s="52" t="s">
        <v>179</v>
      </c>
      <c r="B28" s="19">
        <v>0</v>
      </c>
      <c r="C28" s="19">
        <v>0</v>
      </c>
      <c r="D28" s="19">
        <v>0</v>
      </c>
      <c r="E28" s="19">
        <v>0</v>
      </c>
      <c r="F28" s="118" t="str">
        <f t="shared" si="1"/>
        <v>-</v>
      </c>
      <c r="G28" s="118" t="str">
        <f t="shared" si="2"/>
        <v>-</v>
      </c>
    </row>
    <row r="29" spans="1:7" x14ac:dyDescent="0.2">
      <c r="A29" s="52" t="s">
        <v>180</v>
      </c>
      <c r="B29" s="112">
        <v>1434.5</v>
      </c>
      <c r="C29" s="112">
        <v>0</v>
      </c>
      <c r="D29" s="112">
        <v>0</v>
      </c>
      <c r="E29" s="112">
        <v>0</v>
      </c>
      <c r="F29" s="111"/>
      <c r="G29" s="111">
        <v>86.9</v>
      </c>
    </row>
    <row r="30" spans="1:7" x14ac:dyDescent="0.2">
      <c r="A30" s="52" t="s">
        <v>181</v>
      </c>
      <c r="B30" s="19">
        <v>0</v>
      </c>
      <c r="C30" s="19">
        <v>0</v>
      </c>
      <c r="D30" s="19">
        <v>0</v>
      </c>
      <c r="E30" s="19">
        <v>0</v>
      </c>
      <c r="F30" s="118" t="str">
        <f t="shared" si="1"/>
        <v>-</v>
      </c>
      <c r="G30" s="118" t="str">
        <f t="shared" si="2"/>
        <v>-</v>
      </c>
    </row>
    <row r="31" spans="1:7" x14ac:dyDescent="0.2">
      <c r="A31" s="52" t="s">
        <v>182</v>
      </c>
      <c r="B31" s="19">
        <v>0</v>
      </c>
      <c r="C31" s="19">
        <v>575</v>
      </c>
      <c r="D31" s="19">
        <v>575</v>
      </c>
      <c r="E31" s="19">
        <v>577.5</v>
      </c>
      <c r="F31" s="19">
        <v>0</v>
      </c>
      <c r="G31" s="118">
        <f t="shared" si="2"/>
        <v>100.43478260869566</v>
      </c>
    </row>
    <row r="32" spans="1:7" x14ac:dyDescent="0.2">
      <c r="A32" s="88" t="s">
        <v>124</v>
      </c>
      <c r="B32" s="121">
        <f>SUM(B33:B36)</f>
        <v>0</v>
      </c>
      <c r="C32" s="121">
        <f t="shared" ref="C32:E32" si="5">SUM(C33:C36)</f>
        <v>0</v>
      </c>
      <c r="D32" s="121">
        <f t="shared" si="5"/>
        <v>0</v>
      </c>
      <c r="E32" s="121">
        <f t="shared" si="5"/>
        <v>0</v>
      </c>
      <c r="F32" s="123" t="str">
        <f t="shared" si="1"/>
        <v>-</v>
      </c>
      <c r="G32" s="123" t="str">
        <f t="shared" si="2"/>
        <v>-</v>
      </c>
    </row>
    <row r="33" spans="1:7" x14ac:dyDescent="0.2">
      <c r="A33" s="52" t="s">
        <v>183</v>
      </c>
      <c r="B33" s="19">
        <v>0</v>
      </c>
      <c r="C33" s="19">
        <v>0</v>
      </c>
      <c r="D33" s="19">
        <v>0</v>
      </c>
      <c r="E33" s="19">
        <v>0</v>
      </c>
      <c r="F33" s="118" t="str">
        <f t="shared" si="1"/>
        <v>-</v>
      </c>
      <c r="G33" s="118" t="str">
        <f t="shared" si="2"/>
        <v>-</v>
      </c>
    </row>
    <row r="34" spans="1:7" s="5" customFormat="1" x14ac:dyDescent="0.2">
      <c r="A34" s="52" t="s">
        <v>184</v>
      </c>
      <c r="B34" s="19">
        <v>0</v>
      </c>
      <c r="C34" s="19">
        <v>0</v>
      </c>
      <c r="D34" s="19">
        <v>0</v>
      </c>
      <c r="E34" s="19">
        <v>0</v>
      </c>
      <c r="F34" s="118" t="str">
        <f t="shared" si="1"/>
        <v>-</v>
      </c>
      <c r="G34" s="118" t="str">
        <f t="shared" si="2"/>
        <v>-</v>
      </c>
    </row>
    <row r="35" spans="1:7" x14ac:dyDescent="0.2">
      <c r="A35" s="52" t="s">
        <v>185</v>
      </c>
      <c r="B35" s="19">
        <v>0</v>
      </c>
      <c r="C35" s="19">
        <v>0</v>
      </c>
      <c r="D35" s="19">
        <v>0</v>
      </c>
      <c r="E35" s="19">
        <v>0</v>
      </c>
      <c r="F35" s="118" t="str">
        <f t="shared" si="1"/>
        <v>-</v>
      </c>
      <c r="G35" s="118" t="str">
        <f t="shared" si="2"/>
        <v>-</v>
      </c>
    </row>
    <row r="36" spans="1:7" x14ac:dyDescent="0.2">
      <c r="A36" s="52" t="s">
        <v>186</v>
      </c>
      <c r="B36" s="19">
        <v>0</v>
      </c>
      <c r="C36" s="19">
        <v>0</v>
      </c>
      <c r="D36" s="19">
        <v>0</v>
      </c>
      <c r="E36" s="19">
        <v>0</v>
      </c>
      <c r="F36" s="118" t="str">
        <f t="shared" si="1"/>
        <v>-</v>
      </c>
      <c r="G36" s="118" t="str">
        <f t="shared" si="2"/>
        <v>-</v>
      </c>
    </row>
    <row r="37" spans="1:7" x14ac:dyDescent="0.2">
      <c r="B37" s="115"/>
      <c r="C37" s="115"/>
      <c r="D37" s="115"/>
      <c r="E37" s="115"/>
      <c r="F37" s="119"/>
      <c r="G37" s="119"/>
    </row>
    <row r="38" spans="1:7" x14ac:dyDescent="0.2">
      <c r="A38" s="87" t="s">
        <v>102</v>
      </c>
      <c r="B38" s="122">
        <f>B6+B12+B17+B24+B32</f>
        <v>662578.26</v>
      </c>
      <c r="C38" s="122">
        <f t="shared" ref="C38:E38" si="6">C6+C12+C17+C24+C32</f>
        <v>1426388</v>
      </c>
      <c r="D38" s="122">
        <f t="shared" si="6"/>
        <v>1426388</v>
      </c>
      <c r="E38" s="122">
        <f t="shared" si="6"/>
        <v>855789.87</v>
      </c>
      <c r="F38" s="122">
        <f t="shared" si="1"/>
        <v>129.16057191493121</v>
      </c>
      <c r="G38" s="122">
        <f t="shared" si="2"/>
        <v>59.996990299974485</v>
      </c>
    </row>
    <row r="40" spans="1:7" x14ac:dyDescent="0.2">
      <c r="B40" s="64"/>
      <c r="C40" s="64"/>
      <c r="D40" s="64"/>
      <c r="E40" s="64"/>
      <c r="F40" s="64"/>
      <c r="G40" s="64"/>
    </row>
  </sheetData>
  <mergeCells count="1">
    <mergeCell ref="A1:G1"/>
  </mergeCells>
  <conditionalFormatting sqref="B7:E11">
    <cfRule type="containsBlanks" dxfId="13" priority="8">
      <formula>LEN(TRIM(B7))=0</formula>
    </cfRule>
  </conditionalFormatting>
  <conditionalFormatting sqref="B13:E16">
    <cfRule type="containsBlanks" dxfId="12" priority="7">
      <formula>LEN(TRIM(B13))=0</formula>
    </cfRule>
  </conditionalFormatting>
  <conditionalFormatting sqref="B18:E23">
    <cfRule type="containsBlanks" dxfId="11" priority="6">
      <formula>LEN(TRIM(B18))=0</formula>
    </cfRule>
  </conditionalFormatting>
  <conditionalFormatting sqref="B25:E30 B31:D31">
    <cfRule type="containsBlanks" dxfId="10" priority="5">
      <formula>LEN(TRIM(B25))=0</formula>
    </cfRule>
  </conditionalFormatting>
  <conditionalFormatting sqref="B33:E36">
    <cfRule type="containsBlanks" dxfId="9" priority="4">
      <formula>LEN(TRIM(B33))=0</formula>
    </cfRule>
  </conditionalFormatting>
  <conditionalFormatting sqref="E31">
    <cfRule type="containsBlanks" dxfId="8" priority="3">
      <formula>LEN(TRIM(E31))=0</formula>
    </cfRule>
  </conditionalFormatting>
  <conditionalFormatting sqref="F31">
    <cfRule type="containsBlanks" dxfId="7" priority="1">
      <formula>LEN(TRIM(F31))=0</formula>
    </cfRule>
  </conditionalFormatting>
  <pageMargins left="0.19685039370078741" right="0.19685039370078741" top="0.39370078740157483" bottom="0.39370078740157483" header="0.19685039370078741" footer="0.19685039370078741"/>
  <pageSetup paperSize="9" scale="78" firstPageNumber="8" orientation="landscape" useFirstPageNumber="1" r:id="rId1"/>
  <headerFooter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FEE1FA-6B5F-4426-9EF1-D86771A6EAD5}">
  <dimension ref="A1:M28"/>
  <sheetViews>
    <sheetView showGridLines="0" zoomScaleNormal="100" workbookViewId="0">
      <selection activeCell="E5" sqref="E5"/>
    </sheetView>
  </sheetViews>
  <sheetFormatPr defaultColWidth="9.140625" defaultRowHeight="12.75" x14ac:dyDescent="0.2"/>
  <cols>
    <col min="1" max="1" width="73.7109375" style="1" customWidth="1"/>
    <col min="2" max="3" width="17.28515625" style="1" customWidth="1"/>
    <col min="4" max="4" width="17.7109375" style="1" customWidth="1"/>
    <col min="5" max="5" width="17.28515625" style="1" customWidth="1"/>
    <col min="6" max="6" width="11.140625" style="1" bestFit="1" customWidth="1"/>
    <col min="7" max="7" width="10" style="1" bestFit="1" customWidth="1"/>
    <col min="8" max="16384" width="9.140625" style="1"/>
  </cols>
  <sheetData>
    <row r="1" spans="1:13" s="3" customFormat="1" ht="15.75" x14ac:dyDescent="0.25">
      <c r="A1" s="56" t="s">
        <v>103</v>
      </c>
      <c r="G1" s="8"/>
    </row>
    <row r="3" spans="1:13" s="3" customFormat="1" ht="15.75" x14ac:dyDescent="0.25">
      <c r="A3" s="169" t="s">
        <v>300</v>
      </c>
      <c r="B3" s="169"/>
      <c r="C3" s="169"/>
      <c r="D3" s="169"/>
      <c r="E3" s="169"/>
      <c r="F3" s="169"/>
      <c r="G3" s="169"/>
    </row>
    <row r="4" spans="1:13" x14ac:dyDescent="0.2">
      <c r="A4" s="45"/>
      <c r="B4" s="45"/>
      <c r="C4" s="45"/>
      <c r="D4" s="45"/>
      <c r="E4" s="45"/>
      <c r="F4" s="45"/>
      <c r="G4" s="45"/>
    </row>
    <row r="5" spans="1:13" ht="38.25" x14ac:dyDescent="0.2">
      <c r="A5" s="55" t="s">
        <v>126</v>
      </c>
      <c r="B5" s="26" t="s">
        <v>316</v>
      </c>
      <c r="C5" s="26" t="s">
        <v>313</v>
      </c>
      <c r="D5" s="26" t="s">
        <v>314</v>
      </c>
      <c r="E5" s="26" t="s">
        <v>312</v>
      </c>
      <c r="F5" s="38" t="s">
        <v>188</v>
      </c>
      <c r="G5" s="38" t="s">
        <v>189</v>
      </c>
    </row>
    <row r="6" spans="1:13" s="4" customFormat="1" ht="11.25" x14ac:dyDescent="0.2">
      <c r="A6" s="53">
        <v>1</v>
      </c>
      <c r="B6" s="53">
        <v>2</v>
      </c>
      <c r="C6" s="53">
        <v>3</v>
      </c>
      <c r="D6" s="53">
        <v>4</v>
      </c>
      <c r="E6" s="53">
        <v>5</v>
      </c>
      <c r="F6" s="53" t="s">
        <v>114</v>
      </c>
      <c r="G6" s="53" t="s">
        <v>115</v>
      </c>
    </row>
    <row r="7" spans="1:13" x14ac:dyDescent="0.2">
      <c r="A7" s="6" t="s">
        <v>104</v>
      </c>
      <c r="B7" s="46"/>
      <c r="C7" s="46"/>
      <c r="D7" s="46"/>
      <c r="E7" s="46"/>
      <c r="F7" s="47"/>
      <c r="G7" s="90"/>
    </row>
    <row r="8" spans="1:13" ht="15.75" x14ac:dyDescent="0.25">
      <c r="A8" s="51" t="s">
        <v>105</v>
      </c>
      <c r="B8" s="109">
        <f>B9+B11</f>
        <v>0</v>
      </c>
      <c r="C8" s="109">
        <f t="shared" ref="C8:E8" si="0">C9+C11</f>
        <v>0</v>
      </c>
      <c r="D8" s="109">
        <f t="shared" si="0"/>
        <v>0</v>
      </c>
      <c r="E8" s="109">
        <f t="shared" si="0"/>
        <v>0</v>
      </c>
      <c r="F8" s="117" t="str">
        <f>IFERROR(E8/B8*100,"-")</f>
        <v>-</v>
      </c>
      <c r="G8" s="117" t="str">
        <f>IFERROR(E8/D8*100,"-")</f>
        <v>-</v>
      </c>
      <c r="I8" s="100" t="s">
        <v>259</v>
      </c>
      <c r="J8" s="101"/>
      <c r="K8" s="101"/>
      <c r="L8" s="101"/>
      <c r="M8" s="101"/>
    </row>
    <row r="9" spans="1:13" ht="26.25" x14ac:dyDescent="0.25">
      <c r="A9" s="48" t="s">
        <v>187</v>
      </c>
      <c r="B9" s="109">
        <f>B10</f>
        <v>0</v>
      </c>
      <c r="C9" s="109">
        <f t="shared" ref="C9:E9" si="1">C10</f>
        <v>0</v>
      </c>
      <c r="D9" s="109">
        <f t="shared" si="1"/>
        <v>0</v>
      </c>
      <c r="E9" s="109">
        <f t="shared" si="1"/>
        <v>0</v>
      </c>
      <c r="F9" s="117" t="str">
        <f t="shared" ref="F9:F24" si="2">IFERROR(E9/B9*100,"-")</f>
        <v>-</v>
      </c>
      <c r="G9" s="117" t="str">
        <f t="shared" ref="G9:G24" si="3">IFERROR(E9/D9*100,"-")</f>
        <v>-</v>
      </c>
      <c r="I9" s="100" t="s">
        <v>260</v>
      </c>
      <c r="J9" s="101"/>
      <c r="K9" s="101"/>
      <c r="L9" s="101"/>
      <c r="M9" s="101"/>
    </row>
    <row r="10" spans="1:13" s="5" customFormat="1" x14ac:dyDescent="0.2">
      <c r="A10" s="49" t="s">
        <v>193</v>
      </c>
      <c r="B10" s="19">
        <v>0</v>
      </c>
      <c r="C10" s="19">
        <v>0</v>
      </c>
      <c r="D10" s="19">
        <v>0</v>
      </c>
      <c r="E10" s="19">
        <v>0</v>
      </c>
      <c r="F10" s="118" t="str">
        <f t="shared" si="2"/>
        <v>-</v>
      </c>
      <c r="G10" s="117" t="str">
        <f t="shared" si="3"/>
        <v>-</v>
      </c>
      <c r="I10" s="102" t="s">
        <v>261</v>
      </c>
    </row>
    <row r="11" spans="1:13" s="5" customFormat="1" ht="25.5" x14ac:dyDescent="0.2">
      <c r="A11" s="48" t="s">
        <v>106</v>
      </c>
      <c r="B11" s="109">
        <f>B12</f>
        <v>0</v>
      </c>
      <c r="C11" s="109">
        <f t="shared" ref="C11:E11" si="4">C12</f>
        <v>0</v>
      </c>
      <c r="D11" s="109">
        <f t="shared" si="4"/>
        <v>0</v>
      </c>
      <c r="E11" s="109">
        <f t="shared" si="4"/>
        <v>0</v>
      </c>
      <c r="F11" s="117" t="str">
        <f t="shared" si="2"/>
        <v>-</v>
      </c>
      <c r="G11" s="117" t="str">
        <f t="shared" si="3"/>
        <v>-</v>
      </c>
    </row>
    <row r="12" spans="1:13" x14ac:dyDescent="0.2">
      <c r="A12" s="49" t="s">
        <v>194</v>
      </c>
      <c r="B12" s="19">
        <v>0</v>
      </c>
      <c r="C12" s="19">
        <v>0</v>
      </c>
      <c r="D12" s="19">
        <v>0</v>
      </c>
      <c r="E12" s="19">
        <v>0</v>
      </c>
      <c r="F12" s="118" t="str">
        <f t="shared" si="2"/>
        <v>-</v>
      </c>
      <c r="G12" s="117" t="str">
        <f t="shared" si="3"/>
        <v>-</v>
      </c>
    </row>
    <row r="13" spans="1:13" x14ac:dyDescent="0.2">
      <c r="A13" s="49"/>
      <c r="B13" s="111"/>
      <c r="C13" s="111"/>
      <c r="D13" s="111"/>
      <c r="E13" s="111"/>
      <c r="F13" s="118"/>
      <c r="G13" s="117"/>
    </row>
    <row r="14" spans="1:13" x14ac:dyDescent="0.2">
      <c r="A14" s="57" t="s">
        <v>107</v>
      </c>
      <c r="B14" s="114">
        <f>B8</f>
        <v>0</v>
      </c>
      <c r="C14" s="114">
        <f t="shared" ref="C14:E14" si="5">C8</f>
        <v>0</v>
      </c>
      <c r="D14" s="114">
        <f t="shared" si="5"/>
        <v>0</v>
      </c>
      <c r="E14" s="114">
        <f t="shared" si="5"/>
        <v>0</v>
      </c>
      <c r="F14" s="95" t="str">
        <f t="shared" si="2"/>
        <v>-</v>
      </c>
      <c r="G14" s="95" t="str">
        <f t="shared" si="3"/>
        <v>-</v>
      </c>
    </row>
    <row r="15" spans="1:13" x14ac:dyDescent="0.2">
      <c r="A15" s="52"/>
      <c r="B15" s="115"/>
      <c r="C15" s="115"/>
      <c r="D15" s="115"/>
      <c r="E15" s="115"/>
      <c r="F15" s="119"/>
      <c r="G15" s="120"/>
    </row>
    <row r="16" spans="1:13" x14ac:dyDescent="0.2">
      <c r="A16" s="6" t="s">
        <v>108</v>
      </c>
      <c r="B16" s="108"/>
      <c r="C16" s="108"/>
      <c r="D16" s="108"/>
      <c r="E16" s="108"/>
      <c r="F16" s="116" t="str">
        <f t="shared" si="2"/>
        <v>-</v>
      </c>
      <c r="G16" s="116" t="str">
        <f t="shared" si="3"/>
        <v>-</v>
      </c>
    </row>
    <row r="17" spans="1:7" x14ac:dyDescent="0.2">
      <c r="A17" s="51" t="s">
        <v>109</v>
      </c>
      <c r="B17" s="109">
        <f>B18+B20</f>
        <v>0</v>
      </c>
      <c r="C17" s="109">
        <f t="shared" ref="C17:E17" si="6">C18+C20</f>
        <v>0</v>
      </c>
      <c r="D17" s="109">
        <f t="shared" si="6"/>
        <v>0</v>
      </c>
      <c r="E17" s="109">
        <f t="shared" si="6"/>
        <v>0</v>
      </c>
      <c r="F17" s="117" t="str">
        <f t="shared" si="2"/>
        <v>-</v>
      </c>
      <c r="G17" s="117" t="str">
        <f t="shared" si="3"/>
        <v>-</v>
      </c>
    </row>
    <row r="18" spans="1:7" ht="25.5" x14ac:dyDescent="0.2">
      <c r="A18" s="48" t="s">
        <v>212</v>
      </c>
      <c r="B18" s="109">
        <f>B19</f>
        <v>0</v>
      </c>
      <c r="C18" s="109">
        <f t="shared" ref="C18:E18" si="7">C19</f>
        <v>0</v>
      </c>
      <c r="D18" s="109">
        <f t="shared" si="7"/>
        <v>0</v>
      </c>
      <c r="E18" s="109">
        <f t="shared" si="7"/>
        <v>0</v>
      </c>
      <c r="F18" s="117" t="str">
        <f t="shared" si="2"/>
        <v>-</v>
      </c>
      <c r="G18" s="117" t="str">
        <f t="shared" si="3"/>
        <v>-</v>
      </c>
    </row>
    <row r="19" spans="1:7" x14ac:dyDescent="0.2">
      <c r="A19" s="49" t="s">
        <v>213</v>
      </c>
      <c r="B19" s="19">
        <v>0</v>
      </c>
      <c r="C19" s="19">
        <v>0</v>
      </c>
      <c r="D19" s="19">
        <v>0</v>
      </c>
      <c r="E19" s="19">
        <v>0</v>
      </c>
      <c r="F19" s="118" t="str">
        <f t="shared" si="2"/>
        <v>-</v>
      </c>
      <c r="G19" s="117" t="str">
        <f t="shared" si="3"/>
        <v>-</v>
      </c>
    </row>
    <row r="20" spans="1:7" s="5" customFormat="1" ht="25.5" x14ac:dyDescent="0.2">
      <c r="A20" s="48" t="s">
        <v>110</v>
      </c>
      <c r="B20" s="109">
        <f>B21+B22</f>
        <v>0</v>
      </c>
      <c r="C20" s="109">
        <f t="shared" ref="C20:E20" si="8">C21+C22</f>
        <v>0</v>
      </c>
      <c r="D20" s="109">
        <f t="shared" si="8"/>
        <v>0</v>
      </c>
      <c r="E20" s="109">
        <f t="shared" si="8"/>
        <v>0</v>
      </c>
      <c r="F20" s="117" t="str">
        <f t="shared" si="2"/>
        <v>-</v>
      </c>
      <c r="G20" s="117" t="str">
        <f t="shared" si="3"/>
        <v>-</v>
      </c>
    </row>
    <row r="21" spans="1:7" ht="25.5" x14ac:dyDescent="0.2">
      <c r="A21" s="49" t="s">
        <v>111</v>
      </c>
      <c r="B21" s="19">
        <v>0</v>
      </c>
      <c r="C21" s="19">
        <v>0</v>
      </c>
      <c r="D21" s="19">
        <v>0</v>
      </c>
      <c r="E21" s="19">
        <v>0</v>
      </c>
      <c r="F21" s="118" t="str">
        <f t="shared" si="2"/>
        <v>-</v>
      </c>
      <c r="G21" s="117" t="str">
        <f t="shared" si="3"/>
        <v>-</v>
      </c>
    </row>
    <row r="22" spans="1:7" ht="25.5" x14ac:dyDescent="0.2">
      <c r="A22" s="49" t="s">
        <v>246</v>
      </c>
      <c r="B22" s="19">
        <v>0</v>
      </c>
      <c r="C22" s="19">
        <v>0</v>
      </c>
      <c r="D22" s="19">
        <v>0</v>
      </c>
      <c r="E22" s="19">
        <v>0</v>
      </c>
      <c r="F22" s="118" t="str">
        <f t="shared" si="2"/>
        <v>-</v>
      </c>
      <c r="G22" s="117" t="str">
        <f t="shared" si="3"/>
        <v>-</v>
      </c>
    </row>
    <row r="23" spans="1:7" x14ac:dyDescent="0.2">
      <c r="A23" s="49"/>
      <c r="B23" s="111"/>
      <c r="C23" s="111"/>
      <c r="D23" s="111"/>
      <c r="E23" s="111"/>
      <c r="F23" s="118"/>
      <c r="G23" s="118"/>
    </row>
    <row r="24" spans="1:7" x14ac:dyDescent="0.2">
      <c r="A24" s="57" t="s">
        <v>112</v>
      </c>
      <c r="B24" s="114">
        <f>B17</f>
        <v>0</v>
      </c>
      <c r="C24" s="114">
        <f t="shared" ref="C24:E24" si="9">C17</f>
        <v>0</v>
      </c>
      <c r="D24" s="114">
        <f t="shared" si="9"/>
        <v>0</v>
      </c>
      <c r="E24" s="114">
        <f t="shared" si="9"/>
        <v>0</v>
      </c>
      <c r="F24" s="95" t="str">
        <f t="shared" si="2"/>
        <v>-</v>
      </c>
      <c r="G24" s="95" t="str">
        <f t="shared" si="3"/>
        <v>-</v>
      </c>
    </row>
    <row r="25" spans="1:7" x14ac:dyDescent="0.2">
      <c r="B25" s="64"/>
      <c r="C25" s="64"/>
      <c r="D25" s="64"/>
      <c r="E25" s="64"/>
    </row>
    <row r="28" spans="1:7" x14ac:dyDescent="0.2">
      <c r="B28" s="64"/>
      <c r="C28" s="64"/>
      <c r="D28" s="64"/>
      <c r="E28" s="64"/>
      <c r="F28" s="64"/>
      <c r="G28" s="64"/>
    </row>
  </sheetData>
  <mergeCells count="1">
    <mergeCell ref="A3:G3"/>
  </mergeCells>
  <conditionalFormatting sqref="B10:E10">
    <cfRule type="containsBlanks" dxfId="6" priority="4">
      <formula>LEN(TRIM(B10))=0</formula>
    </cfRule>
  </conditionalFormatting>
  <conditionalFormatting sqref="B12:E12">
    <cfRule type="containsBlanks" dxfId="5" priority="3">
      <formula>LEN(TRIM(B12))=0</formula>
    </cfRule>
  </conditionalFormatting>
  <conditionalFormatting sqref="B19:E19">
    <cfRule type="containsBlanks" dxfId="4" priority="2">
      <formula>LEN(TRIM(B19))=0</formula>
    </cfRule>
  </conditionalFormatting>
  <conditionalFormatting sqref="B21:E22">
    <cfRule type="containsBlanks" dxfId="3" priority="1">
      <formula>LEN(TRIM(B21))=0</formula>
    </cfRule>
  </conditionalFormatting>
  <pageMargins left="0.19685039370078741" right="0.19685039370078741" top="0.39370078740157483" bottom="0.39370078740157483" header="0.19685039370078741" footer="0.19685039370078741"/>
  <pageSetup paperSize="9" scale="87" firstPageNumber="9" orientation="landscape" useFirstPageNumber="1" r:id="rId1"/>
  <headerFooter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F5337F-C2DC-4521-998F-AE63DCAB4391}">
  <dimension ref="A1:M26"/>
  <sheetViews>
    <sheetView showGridLines="0" zoomScaleNormal="100" workbookViewId="0">
      <selection activeCell="B34" sqref="B34"/>
    </sheetView>
  </sheetViews>
  <sheetFormatPr defaultColWidth="9.140625" defaultRowHeight="12.75" x14ac:dyDescent="0.2"/>
  <cols>
    <col min="1" max="1" width="73.7109375" style="1" customWidth="1"/>
    <col min="2" max="3" width="17.28515625" style="1" customWidth="1"/>
    <col min="4" max="4" width="17.7109375" style="1" customWidth="1"/>
    <col min="5" max="5" width="17.28515625" style="1" customWidth="1"/>
    <col min="6" max="6" width="11.140625" style="1" bestFit="1" customWidth="1"/>
    <col min="7" max="7" width="10" style="1" bestFit="1" customWidth="1"/>
    <col min="8" max="16384" width="9.140625" style="1"/>
  </cols>
  <sheetData>
    <row r="1" spans="1:13" s="3" customFormat="1" ht="15.75" x14ac:dyDescent="0.25">
      <c r="A1" s="56" t="s">
        <v>103</v>
      </c>
      <c r="G1" s="8"/>
    </row>
    <row r="3" spans="1:13" s="3" customFormat="1" ht="15.75" x14ac:dyDescent="0.25">
      <c r="A3" s="169" t="s">
        <v>303</v>
      </c>
      <c r="B3" s="169"/>
      <c r="C3" s="169"/>
      <c r="D3" s="169"/>
      <c r="E3" s="169"/>
      <c r="F3" s="169"/>
      <c r="G3" s="169"/>
    </row>
    <row r="4" spans="1:13" x14ac:dyDescent="0.2">
      <c r="A4" s="45"/>
      <c r="B4" s="45"/>
      <c r="C4" s="45"/>
      <c r="D4" s="45"/>
      <c r="E4" s="45"/>
      <c r="F4" s="45"/>
      <c r="G4" s="45"/>
    </row>
    <row r="5" spans="1:13" ht="38.25" x14ac:dyDescent="0.2">
      <c r="A5" s="55" t="s">
        <v>126</v>
      </c>
      <c r="B5" s="26" t="s">
        <v>219</v>
      </c>
      <c r="C5" s="26" t="s">
        <v>281</v>
      </c>
      <c r="D5" s="26" t="s">
        <v>282</v>
      </c>
      <c r="E5" s="26" t="s">
        <v>280</v>
      </c>
      <c r="F5" s="38" t="s">
        <v>188</v>
      </c>
      <c r="G5" s="38" t="s">
        <v>189</v>
      </c>
    </row>
    <row r="6" spans="1:13" s="4" customFormat="1" ht="11.25" x14ac:dyDescent="0.2">
      <c r="A6" s="53">
        <v>1</v>
      </c>
      <c r="B6" s="53">
        <v>2</v>
      </c>
      <c r="C6" s="53">
        <v>3</v>
      </c>
      <c r="D6" s="53">
        <v>4</v>
      </c>
      <c r="E6" s="53">
        <v>5</v>
      </c>
      <c r="F6" s="53" t="s">
        <v>114</v>
      </c>
      <c r="G6" s="53" t="s">
        <v>115</v>
      </c>
    </row>
    <row r="7" spans="1:13" x14ac:dyDescent="0.2">
      <c r="A7" s="6" t="s">
        <v>301</v>
      </c>
      <c r="B7" s="46"/>
      <c r="C7" s="46"/>
      <c r="D7" s="46"/>
      <c r="E7" s="46"/>
      <c r="F7" s="47"/>
      <c r="G7" s="90"/>
    </row>
    <row r="8" spans="1:13" ht="15.75" x14ac:dyDescent="0.25">
      <c r="A8" s="51" t="s">
        <v>157</v>
      </c>
      <c r="B8" s="109">
        <f>B9+B11</f>
        <v>0</v>
      </c>
      <c r="C8" s="109">
        <f t="shared" ref="C8:E8" si="0">C9+C11</f>
        <v>0</v>
      </c>
      <c r="D8" s="109">
        <f t="shared" si="0"/>
        <v>0</v>
      </c>
      <c r="E8" s="109">
        <f t="shared" si="0"/>
        <v>0</v>
      </c>
      <c r="F8" s="117" t="str">
        <f>IFERROR(E8/B8*100,"-")</f>
        <v>-</v>
      </c>
      <c r="G8" s="117" t="str">
        <f>IFERROR(E8/D8*100,"-")</f>
        <v>-</v>
      </c>
      <c r="I8" s="100" t="s">
        <v>259</v>
      </c>
      <c r="J8" s="101"/>
      <c r="K8" s="101"/>
      <c r="L8" s="101"/>
      <c r="M8" s="101"/>
    </row>
    <row r="9" spans="1:13" ht="15.75" x14ac:dyDescent="0.25">
      <c r="A9" s="49" t="s">
        <v>304</v>
      </c>
      <c r="B9" s="109"/>
      <c r="C9" s="109"/>
      <c r="D9" s="109"/>
      <c r="E9" s="109"/>
      <c r="F9" s="117" t="str">
        <f t="shared" ref="F9:F16" si="1">IFERROR(E9/B9*100,"-")</f>
        <v>-</v>
      </c>
      <c r="G9" s="117" t="str">
        <f t="shared" ref="G9:G16" si="2">IFERROR(E9/D9*100,"-")</f>
        <v>-</v>
      </c>
      <c r="I9" s="100" t="s">
        <v>260</v>
      </c>
      <c r="J9" s="101"/>
      <c r="K9" s="101"/>
      <c r="L9" s="101"/>
      <c r="M9" s="101"/>
    </row>
    <row r="10" spans="1:13" s="5" customFormat="1" x14ac:dyDescent="0.2">
      <c r="A10" s="51" t="s">
        <v>159</v>
      </c>
      <c r="B10" s="105">
        <v>0</v>
      </c>
      <c r="C10" s="105">
        <v>0</v>
      </c>
      <c r="D10" s="105">
        <v>0</v>
      </c>
      <c r="E10" s="105">
        <v>0</v>
      </c>
      <c r="F10" s="118" t="str">
        <f t="shared" si="1"/>
        <v>-</v>
      </c>
      <c r="G10" s="117" t="str">
        <f t="shared" si="2"/>
        <v>-</v>
      </c>
      <c r="I10" s="102" t="s">
        <v>261</v>
      </c>
    </row>
    <row r="11" spans="1:13" s="5" customFormat="1" x14ac:dyDescent="0.2">
      <c r="A11" s="49" t="s">
        <v>305</v>
      </c>
      <c r="B11" s="111"/>
      <c r="C11" s="111"/>
      <c r="D11" s="111"/>
      <c r="E11" s="111"/>
      <c r="F11" s="117" t="str">
        <f t="shared" si="1"/>
        <v>-</v>
      </c>
      <c r="G11" s="117" t="str">
        <f t="shared" si="2"/>
        <v>-</v>
      </c>
    </row>
    <row r="12" spans="1:13" x14ac:dyDescent="0.2">
      <c r="A12" s="51" t="s">
        <v>162</v>
      </c>
      <c r="B12" s="105">
        <v>0</v>
      </c>
      <c r="C12" s="105">
        <v>0</v>
      </c>
      <c r="D12" s="105">
        <v>0</v>
      </c>
      <c r="E12" s="105">
        <v>0</v>
      </c>
      <c r="F12" s="118" t="str">
        <f t="shared" si="1"/>
        <v>-</v>
      </c>
      <c r="G12" s="117" t="str">
        <f t="shared" si="2"/>
        <v>-</v>
      </c>
    </row>
    <row r="13" spans="1:13" x14ac:dyDescent="0.2">
      <c r="A13" s="49" t="s">
        <v>306</v>
      </c>
      <c r="B13" s="111"/>
      <c r="C13" s="111"/>
      <c r="D13" s="111"/>
      <c r="E13" s="111"/>
      <c r="F13" s="118"/>
      <c r="G13" s="117"/>
    </row>
    <row r="14" spans="1:13" x14ac:dyDescent="0.2">
      <c r="A14" s="57" t="s">
        <v>107</v>
      </c>
      <c r="B14" s="114">
        <f>B8</f>
        <v>0</v>
      </c>
      <c r="C14" s="114">
        <f t="shared" ref="C14:E14" si="3">C8</f>
        <v>0</v>
      </c>
      <c r="D14" s="114">
        <f t="shared" si="3"/>
        <v>0</v>
      </c>
      <c r="E14" s="114">
        <f t="shared" si="3"/>
        <v>0</v>
      </c>
      <c r="F14" s="95" t="str">
        <f t="shared" si="1"/>
        <v>-</v>
      </c>
      <c r="G14" s="95" t="str">
        <f t="shared" si="2"/>
        <v>-</v>
      </c>
    </row>
    <row r="15" spans="1:13" x14ac:dyDescent="0.2">
      <c r="A15" s="52"/>
      <c r="B15" s="115"/>
      <c r="C15" s="115"/>
      <c r="D15" s="115"/>
      <c r="E15" s="115"/>
      <c r="F15" s="119"/>
      <c r="G15" s="120"/>
    </row>
    <row r="16" spans="1:13" x14ac:dyDescent="0.2">
      <c r="A16" s="6" t="s">
        <v>302</v>
      </c>
      <c r="B16" s="108"/>
      <c r="C16" s="108"/>
      <c r="D16" s="108"/>
      <c r="E16" s="108"/>
      <c r="F16" s="116" t="str">
        <f t="shared" si="1"/>
        <v>-</v>
      </c>
      <c r="G16" s="116" t="str">
        <f t="shared" si="2"/>
        <v>-</v>
      </c>
    </row>
    <row r="17" spans="1:7" x14ac:dyDescent="0.2">
      <c r="A17" s="51" t="s">
        <v>157</v>
      </c>
      <c r="B17" s="109">
        <f>B18+B20</f>
        <v>0</v>
      </c>
      <c r="C17" s="109">
        <f t="shared" ref="C17:E17" si="4">C18+C20</f>
        <v>0</v>
      </c>
      <c r="D17" s="109">
        <f t="shared" si="4"/>
        <v>0</v>
      </c>
      <c r="E17" s="109">
        <f t="shared" si="4"/>
        <v>0</v>
      </c>
      <c r="F17" s="117" t="str">
        <f>IFERROR(E17/B17*100,"-")</f>
        <v>-</v>
      </c>
      <c r="G17" s="117" t="str">
        <f>IFERROR(E17/D17*100,"-")</f>
        <v>-</v>
      </c>
    </row>
    <row r="18" spans="1:7" x14ac:dyDescent="0.2">
      <c r="A18" s="49" t="s">
        <v>304</v>
      </c>
      <c r="B18" s="109"/>
      <c r="C18" s="109"/>
      <c r="D18" s="109"/>
      <c r="E18" s="109"/>
      <c r="F18" s="117" t="str">
        <f t="shared" ref="F18:F22" si="5">IFERROR(E18/B18*100,"-")</f>
        <v>-</v>
      </c>
      <c r="G18" s="117" t="str">
        <f t="shared" ref="G18:G22" si="6">IFERROR(E18/D18*100,"-")</f>
        <v>-</v>
      </c>
    </row>
    <row r="19" spans="1:7" x14ac:dyDescent="0.2">
      <c r="A19" s="51" t="s">
        <v>159</v>
      </c>
      <c r="B19" s="105">
        <v>0</v>
      </c>
      <c r="C19" s="105">
        <v>0</v>
      </c>
      <c r="D19" s="105">
        <v>0</v>
      </c>
      <c r="E19" s="105">
        <v>0</v>
      </c>
      <c r="F19" s="118" t="str">
        <f t="shared" si="5"/>
        <v>-</v>
      </c>
      <c r="G19" s="117" t="str">
        <f t="shared" si="6"/>
        <v>-</v>
      </c>
    </row>
    <row r="20" spans="1:7" s="5" customFormat="1" x14ac:dyDescent="0.2">
      <c r="A20" s="49" t="s">
        <v>305</v>
      </c>
      <c r="B20" s="111"/>
      <c r="C20" s="111"/>
      <c r="D20" s="111"/>
      <c r="E20" s="111"/>
      <c r="F20" s="117" t="str">
        <f t="shared" si="5"/>
        <v>-</v>
      </c>
      <c r="G20" s="117" t="str">
        <f t="shared" si="6"/>
        <v>-</v>
      </c>
    </row>
    <row r="21" spans="1:7" x14ac:dyDescent="0.2">
      <c r="A21" s="49" t="s">
        <v>307</v>
      </c>
      <c r="B21" s="111"/>
      <c r="C21" s="111"/>
      <c r="D21" s="111"/>
      <c r="E21" s="111"/>
      <c r="F21" s="117" t="str">
        <f t="shared" ref="F21" si="7">IFERROR(E21/B21*100,"-")</f>
        <v>-</v>
      </c>
      <c r="G21" s="117" t="str">
        <f t="shared" ref="G21" si="8">IFERROR(E21/D21*100,"-")</f>
        <v>-</v>
      </c>
    </row>
    <row r="22" spans="1:7" x14ac:dyDescent="0.2">
      <c r="A22" s="57" t="s">
        <v>112</v>
      </c>
      <c r="B22" s="114">
        <f>B15</f>
        <v>0</v>
      </c>
      <c r="C22" s="114">
        <f t="shared" ref="C22:E22" si="9">C15</f>
        <v>0</v>
      </c>
      <c r="D22" s="114">
        <f t="shared" si="9"/>
        <v>0</v>
      </c>
      <c r="E22" s="114">
        <f t="shared" si="9"/>
        <v>0</v>
      </c>
      <c r="F22" s="95" t="str">
        <f t="shared" si="5"/>
        <v>-</v>
      </c>
      <c r="G22" s="95" t="str">
        <f t="shared" si="6"/>
        <v>-</v>
      </c>
    </row>
    <row r="23" spans="1:7" x14ac:dyDescent="0.2">
      <c r="B23" s="64"/>
      <c r="C23" s="64"/>
      <c r="D23" s="64"/>
      <c r="E23" s="64"/>
    </row>
    <row r="26" spans="1:7" x14ac:dyDescent="0.2">
      <c r="B26" s="64"/>
      <c r="C26" s="64"/>
      <c r="D26" s="64"/>
      <c r="E26" s="64"/>
      <c r="F26" s="64"/>
      <c r="G26" s="64"/>
    </row>
  </sheetData>
  <mergeCells count="1">
    <mergeCell ref="A3:G3"/>
  </mergeCells>
  <conditionalFormatting sqref="B10:E10">
    <cfRule type="containsBlanks" dxfId="2" priority="6">
      <formula>LEN(TRIM(B10))=0</formula>
    </cfRule>
  </conditionalFormatting>
  <conditionalFormatting sqref="B12:E12">
    <cfRule type="containsBlanks" dxfId="1" priority="5">
      <formula>LEN(TRIM(B12))=0</formula>
    </cfRule>
  </conditionalFormatting>
  <conditionalFormatting sqref="B19:E19">
    <cfRule type="containsBlanks" dxfId="0" priority="2">
      <formula>LEN(TRIM(B19))=0</formula>
    </cfRule>
  </conditionalFormatting>
  <pageMargins left="0.19685039370078741" right="0.19685039370078741" top="0.39370078740157483" bottom="0.39370078740157483" header="0.19685039370078741" footer="0.19685039370078741"/>
  <pageSetup paperSize="9" scale="87" firstPageNumber="9" orientation="landscape" useFirstPageNumber="1" r:id="rId1"/>
  <headerFooter>
    <oddFooter>&amp;C&amp;P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215"/>
  <sheetViews>
    <sheetView tabSelected="1" topLeftCell="A130" zoomScaleNormal="100" workbookViewId="0">
      <selection activeCell="E185" sqref="E185"/>
    </sheetView>
  </sheetViews>
  <sheetFormatPr defaultRowHeight="15" x14ac:dyDescent="0.25"/>
  <cols>
    <col min="1" max="1" width="88.85546875" customWidth="1"/>
    <col min="2" max="4" width="18.85546875" customWidth="1"/>
    <col min="5" max="5" width="10.140625" style="33" bestFit="1" customWidth="1"/>
  </cols>
  <sheetData>
    <row r="1" spans="1:5" ht="19.5" x14ac:dyDescent="0.3">
      <c r="A1" s="163" t="s">
        <v>136</v>
      </c>
      <c r="B1" s="163"/>
      <c r="C1" s="163"/>
      <c r="D1" s="163"/>
      <c r="E1" s="163"/>
    </row>
    <row r="2" spans="1:5" ht="19.5" x14ac:dyDescent="0.3">
      <c r="A2" s="96"/>
      <c r="B2" s="96"/>
      <c r="C2" s="96"/>
      <c r="D2" s="96"/>
      <c r="E2" s="32"/>
    </row>
    <row r="3" spans="1:5" ht="15.75" x14ac:dyDescent="0.25">
      <c r="A3" s="165" t="s">
        <v>288</v>
      </c>
      <c r="B3" s="165"/>
      <c r="C3" s="165"/>
      <c r="D3" s="165"/>
      <c r="E3" s="165"/>
    </row>
    <row r="4" spans="1:5" x14ac:dyDescent="0.25">
      <c r="A4" s="30"/>
      <c r="B4" s="30"/>
      <c r="C4" s="30"/>
      <c r="D4" s="30"/>
      <c r="E4" s="31"/>
    </row>
    <row r="5" spans="1:5" ht="15.75" x14ac:dyDescent="0.25">
      <c r="A5" s="170" t="s">
        <v>258</v>
      </c>
      <c r="B5" s="170"/>
      <c r="C5" s="170"/>
      <c r="D5" s="170"/>
      <c r="E5" s="170"/>
    </row>
    <row r="6" spans="1:5" x14ac:dyDescent="0.25">
      <c r="A6" s="30"/>
      <c r="B6" s="30"/>
      <c r="C6" s="30"/>
      <c r="D6" s="30"/>
      <c r="E6" s="31"/>
    </row>
    <row r="7" spans="1:5" x14ac:dyDescent="0.25">
      <c r="A7" s="156" t="s">
        <v>310</v>
      </c>
      <c r="B7" s="30"/>
      <c r="C7" s="30"/>
      <c r="D7" s="30"/>
      <c r="E7" s="31"/>
    </row>
    <row r="8" spans="1:5" s="1" customFormat="1" ht="25.5" x14ac:dyDescent="0.2">
      <c r="A8" s="26" t="s">
        <v>138</v>
      </c>
      <c r="B8" s="26" t="s">
        <v>278</v>
      </c>
      <c r="C8" s="26" t="s">
        <v>279</v>
      </c>
      <c r="D8" s="26" t="s">
        <v>312</v>
      </c>
      <c r="E8" s="38" t="s">
        <v>154</v>
      </c>
    </row>
    <row r="9" spans="1:5" s="4" customFormat="1" ht="11.25" x14ac:dyDescent="0.2">
      <c r="A9" s="60">
        <v>1</v>
      </c>
      <c r="B9" s="60">
        <v>2</v>
      </c>
      <c r="C9" s="60">
        <v>3</v>
      </c>
      <c r="D9" s="60">
        <v>4</v>
      </c>
      <c r="E9" s="61" t="s">
        <v>137</v>
      </c>
    </row>
    <row r="10" spans="1:5" s="4" customFormat="1" ht="11.25" x14ac:dyDescent="0.2">
      <c r="A10" s="91"/>
      <c r="B10" s="60"/>
      <c r="C10" s="60"/>
      <c r="D10" s="60"/>
      <c r="E10" s="61"/>
    </row>
    <row r="11" spans="1:5" x14ac:dyDescent="0.25">
      <c r="A11" s="127" t="s">
        <v>263</v>
      </c>
      <c r="B11" s="128">
        <v>1426388</v>
      </c>
      <c r="C11" s="128">
        <v>1426388</v>
      </c>
      <c r="D11" s="128">
        <v>855789.87</v>
      </c>
      <c r="E11" s="128">
        <v>60</v>
      </c>
    </row>
    <row r="12" spans="1:5" x14ac:dyDescent="0.25">
      <c r="A12" s="124" t="s">
        <v>264</v>
      </c>
      <c r="B12" s="104">
        <v>1426388</v>
      </c>
      <c r="C12" s="104">
        <v>1426388</v>
      </c>
      <c r="D12" s="104">
        <v>855789.87</v>
      </c>
      <c r="E12" s="104">
        <v>64.525999999999996</v>
      </c>
    </row>
    <row r="13" spans="1:5" s="89" customFormat="1" x14ac:dyDescent="0.25">
      <c r="A13" s="135" t="s">
        <v>265</v>
      </c>
      <c r="B13" s="104">
        <v>1106397</v>
      </c>
      <c r="C13" s="104">
        <v>1106397</v>
      </c>
      <c r="D13" s="104">
        <v>662578.26</v>
      </c>
      <c r="E13" s="104">
        <v>60</v>
      </c>
    </row>
    <row r="14" spans="1:5" s="89" customFormat="1" x14ac:dyDescent="0.25">
      <c r="A14" s="129" t="s">
        <v>145</v>
      </c>
      <c r="B14" s="130">
        <v>31080</v>
      </c>
      <c r="C14" s="130">
        <v>31080</v>
      </c>
      <c r="D14" s="130">
        <v>20051.72</v>
      </c>
      <c r="E14" s="130">
        <v>64.52</v>
      </c>
    </row>
    <row r="15" spans="1:5" s="89" customFormat="1" x14ac:dyDescent="0.25">
      <c r="A15" s="129" t="s">
        <v>152</v>
      </c>
      <c r="B15" s="130">
        <v>4750</v>
      </c>
      <c r="C15" s="130">
        <v>4750</v>
      </c>
      <c r="D15" s="130">
        <v>2808.95</v>
      </c>
      <c r="E15" s="130">
        <v>59.14</v>
      </c>
    </row>
    <row r="16" spans="1:5" s="89" customFormat="1" x14ac:dyDescent="0.25">
      <c r="A16" s="129" t="s">
        <v>148</v>
      </c>
      <c r="B16" s="130">
        <v>33841</v>
      </c>
      <c r="C16" s="130">
        <v>33841</v>
      </c>
      <c r="D16" s="130">
        <v>10591.03</v>
      </c>
      <c r="E16" s="130">
        <v>31.3</v>
      </c>
    </row>
    <row r="17" spans="1:5" s="89" customFormat="1" x14ac:dyDescent="0.25">
      <c r="A17" s="129" t="s">
        <v>151</v>
      </c>
      <c r="B17" s="130">
        <v>76800</v>
      </c>
      <c r="C17" s="130">
        <v>76800</v>
      </c>
      <c r="D17" s="130">
        <v>44013.31</v>
      </c>
      <c r="E17" s="130">
        <v>57.31</v>
      </c>
    </row>
    <row r="18" spans="1:5" s="89" customFormat="1" x14ac:dyDescent="0.25">
      <c r="A18" s="129" t="s">
        <v>149</v>
      </c>
      <c r="B18" s="130">
        <v>28100</v>
      </c>
      <c r="C18" s="130">
        <v>28100</v>
      </c>
      <c r="D18" s="130">
        <v>7101.82</v>
      </c>
      <c r="E18" s="130">
        <v>25.27</v>
      </c>
    </row>
    <row r="19" spans="1:5" s="89" customFormat="1" x14ac:dyDescent="0.25">
      <c r="A19" s="129" t="s">
        <v>150</v>
      </c>
      <c r="B19" s="130">
        <v>1251817</v>
      </c>
      <c r="C19" s="130">
        <v>1251817</v>
      </c>
      <c r="D19" s="130">
        <v>770681.04</v>
      </c>
      <c r="E19" s="130">
        <v>61.56</v>
      </c>
    </row>
    <row r="20" spans="1:5" s="89" customFormat="1" x14ac:dyDescent="0.25">
      <c r="A20" s="129" t="s">
        <v>191</v>
      </c>
      <c r="B20" s="130">
        <v>0</v>
      </c>
      <c r="C20" s="130">
        <v>0</v>
      </c>
      <c r="D20" s="130">
        <v>542</v>
      </c>
      <c r="E20" s="133">
        <v>661.53</v>
      </c>
    </row>
    <row r="21" spans="1:5" s="89" customFormat="1" x14ac:dyDescent="0.25">
      <c r="A21" s="129" t="s">
        <v>146</v>
      </c>
      <c r="B21" s="130"/>
      <c r="C21" s="130"/>
      <c r="D21" s="130"/>
      <c r="E21" s="133"/>
    </row>
    <row r="22" spans="1:5" s="89" customFormat="1" x14ac:dyDescent="0.25">
      <c r="A22" s="125"/>
      <c r="B22" s="103"/>
      <c r="C22" s="103"/>
      <c r="D22" s="131"/>
      <c r="E22" s="134"/>
    </row>
    <row r="23" spans="1:5" s="89" customFormat="1" x14ac:dyDescent="0.25">
      <c r="A23" s="142" t="s">
        <v>266</v>
      </c>
      <c r="B23" s="143">
        <v>42200</v>
      </c>
      <c r="C23" s="143">
        <v>42200</v>
      </c>
      <c r="D23" s="143">
        <v>21671.81</v>
      </c>
      <c r="E23" s="143">
        <v>51.36</v>
      </c>
    </row>
    <row r="24" spans="1:5" s="89" customFormat="1" x14ac:dyDescent="0.25">
      <c r="A24" s="136" t="s">
        <v>267</v>
      </c>
      <c r="B24" s="126">
        <v>42200</v>
      </c>
      <c r="C24" s="126">
        <v>42200</v>
      </c>
      <c r="D24" s="126">
        <v>21671.81</v>
      </c>
      <c r="E24" s="126">
        <v>51.36</v>
      </c>
    </row>
    <row r="25" spans="1:5" s="89" customFormat="1" x14ac:dyDescent="0.25">
      <c r="A25" s="129" t="s">
        <v>145</v>
      </c>
      <c r="B25" s="140">
        <v>14100</v>
      </c>
      <c r="C25" s="140">
        <v>14100</v>
      </c>
      <c r="D25" s="140">
        <v>14569.99</v>
      </c>
      <c r="E25" s="140">
        <v>103.33</v>
      </c>
    </row>
    <row r="26" spans="1:5" s="89" customFormat="1" x14ac:dyDescent="0.25">
      <c r="A26" s="137" t="s">
        <v>21</v>
      </c>
      <c r="B26" s="139">
        <v>13100</v>
      </c>
      <c r="C26" s="139">
        <v>13100</v>
      </c>
      <c r="D26" s="139">
        <v>12947.67</v>
      </c>
      <c r="E26" s="140">
        <v>98.84</v>
      </c>
    </row>
    <row r="27" spans="1:5" s="63" customFormat="1" x14ac:dyDescent="0.25">
      <c r="A27" s="138" t="s">
        <v>23</v>
      </c>
      <c r="B27" s="103">
        <v>10600</v>
      </c>
      <c r="C27" s="103">
        <v>10600</v>
      </c>
      <c r="D27" s="103">
        <v>10341.34</v>
      </c>
      <c r="E27" s="132">
        <v>97.56</v>
      </c>
    </row>
    <row r="28" spans="1:5" s="63" customFormat="1" x14ac:dyDescent="0.25">
      <c r="A28" s="138" t="s">
        <v>25</v>
      </c>
      <c r="B28" s="103">
        <v>800</v>
      </c>
      <c r="C28" s="103">
        <v>800</v>
      </c>
      <c r="D28" s="103">
        <v>900</v>
      </c>
      <c r="E28" s="132">
        <v>112.5</v>
      </c>
    </row>
    <row r="29" spans="1:5" s="63" customFormat="1" x14ac:dyDescent="0.25">
      <c r="A29" s="138" t="s">
        <v>27</v>
      </c>
      <c r="B29" s="103">
        <v>1700</v>
      </c>
      <c r="C29" s="103">
        <v>1700</v>
      </c>
      <c r="D29" s="103">
        <v>1706.33</v>
      </c>
      <c r="E29" s="132">
        <v>100.37</v>
      </c>
    </row>
    <row r="30" spans="1:5" s="63" customFormat="1" x14ac:dyDescent="0.25">
      <c r="A30" s="137" t="s">
        <v>28</v>
      </c>
      <c r="B30" s="104">
        <v>1000</v>
      </c>
      <c r="C30" s="104">
        <v>1000</v>
      </c>
      <c r="D30" s="104">
        <v>1622.32</v>
      </c>
      <c r="E30" s="104">
        <v>162.22999999999999</v>
      </c>
    </row>
    <row r="31" spans="1:5" s="63" customFormat="1" x14ac:dyDescent="0.25">
      <c r="A31" s="137" t="s">
        <v>321</v>
      </c>
      <c r="B31" s="103">
        <v>900</v>
      </c>
      <c r="C31" s="103">
        <v>900</v>
      </c>
      <c r="D31" s="103">
        <v>1622.32</v>
      </c>
      <c r="E31" s="103">
        <v>180.26</v>
      </c>
    </row>
    <row r="32" spans="1:5" s="63" customFormat="1" x14ac:dyDescent="0.25">
      <c r="A32" s="138" t="s">
        <v>30</v>
      </c>
      <c r="B32" s="103">
        <v>0</v>
      </c>
      <c r="C32" s="103">
        <v>0</v>
      </c>
      <c r="D32" s="103">
        <v>45</v>
      </c>
      <c r="E32" s="145">
        <v>0</v>
      </c>
    </row>
    <row r="33" spans="1:5" s="63" customFormat="1" x14ac:dyDescent="0.25">
      <c r="A33" s="138" t="s">
        <v>31</v>
      </c>
      <c r="B33" s="103">
        <v>0</v>
      </c>
      <c r="C33" s="103">
        <v>0</v>
      </c>
      <c r="D33" s="103">
        <v>1577.32</v>
      </c>
      <c r="E33" s="145"/>
    </row>
    <row r="34" spans="1:5" s="89" customFormat="1" x14ac:dyDescent="0.25">
      <c r="A34" s="129" t="s">
        <v>149</v>
      </c>
      <c r="B34" s="126">
        <v>28100</v>
      </c>
      <c r="C34" s="126">
        <v>28100</v>
      </c>
      <c r="D34" s="126">
        <v>7101.82</v>
      </c>
      <c r="E34" s="126">
        <v>25.27</v>
      </c>
    </row>
    <row r="35" spans="1:5" s="89" customFormat="1" x14ac:dyDescent="0.25">
      <c r="A35" s="137" t="s">
        <v>21</v>
      </c>
      <c r="B35" s="130">
        <v>26100</v>
      </c>
      <c r="C35" s="130">
        <v>26100</v>
      </c>
      <c r="D35" s="130">
        <v>6313.13</v>
      </c>
      <c r="E35" s="130">
        <v>24.19</v>
      </c>
    </row>
    <row r="36" spans="1:5" s="89" customFormat="1" x14ac:dyDescent="0.25">
      <c r="A36" s="138" t="s">
        <v>23</v>
      </c>
      <c r="B36" s="104">
        <v>21000</v>
      </c>
      <c r="C36" s="104">
        <v>21000</v>
      </c>
      <c r="D36" s="104">
        <v>5161.5</v>
      </c>
      <c r="E36" s="104">
        <v>24.58</v>
      </c>
    </row>
    <row r="37" spans="1:5" s="89" customFormat="1" x14ac:dyDescent="0.25">
      <c r="A37" s="138" t="s">
        <v>25</v>
      </c>
      <c r="B37" s="103">
        <v>1600</v>
      </c>
      <c r="C37" s="103">
        <v>1600</v>
      </c>
      <c r="D37" s="103">
        <v>300</v>
      </c>
      <c r="E37" s="145">
        <v>18.75</v>
      </c>
    </row>
    <row r="38" spans="1:5" s="89" customFormat="1" x14ac:dyDescent="0.25">
      <c r="A38" s="138" t="s">
        <v>27</v>
      </c>
      <c r="B38" s="103">
        <v>3500</v>
      </c>
      <c r="C38" s="103">
        <v>3500</v>
      </c>
      <c r="D38" s="103">
        <v>851.66</v>
      </c>
      <c r="E38" s="145">
        <v>24.33</v>
      </c>
    </row>
    <row r="39" spans="1:5" s="89" customFormat="1" x14ac:dyDescent="0.25">
      <c r="A39" s="137" t="s">
        <v>28</v>
      </c>
      <c r="B39" s="130">
        <v>2000</v>
      </c>
      <c r="C39" s="130">
        <v>2000</v>
      </c>
      <c r="D39" s="130">
        <v>788.66</v>
      </c>
      <c r="E39" s="130">
        <v>39.43</v>
      </c>
    </row>
    <row r="40" spans="1:5" s="89" customFormat="1" x14ac:dyDescent="0.25">
      <c r="A40" s="137" t="s">
        <v>321</v>
      </c>
      <c r="B40" s="104"/>
      <c r="C40" s="104"/>
      <c r="D40" s="104"/>
      <c r="E40" s="104"/>
    </row>
    <row r="41" spans="1:5" s="89" customFormat="1" x14ac:dyDescent="0.25">
      <c r="A41" s="138" t="s">
        <v>30</v>
      </c>
      <c r="B41" s="104">
        <v>1800</v>
      </c>
      <c r="C41" s="104">
        <v>1800</v>
      </c>
      <c r="D41" s="103">
        <v>788.66</v>
      </c>
      <c r="E41" s="132">
        <v>43.81</v>
      </c>
    </row>
    <row r="42" spans="1:5" s="89" customFormat="1" x14ac:dyDescent="0.25">
      <c r="A42" s="138" t="s">
        <v>31</v>
      </c>
      <c r="B42" s="143">
        <v>0</v>
      </c>
      <c r="C42" s="143">
        <v>0</v>
      </c>
      <c r="D42" s="143">
        <v>788.66</v>
      </c>
      <c r="E42" s="143">
        <v>46.41</v>
      </c>
    </row>
    <row r="43" spans="1:5" s="89" customFormat="1" x14ac:dyDescent="0.25">
      <c r="A43" s="138" t="s">
        <v>322</v>
      </c>
      <c r="B43" s="143">
        <v>200</v>
      </c>
      <c r="C43" s="143">
        <v>200</v>
      </c>
      <c r="D43" s="143"/>
      <c r="E43" s="143"/>
    </row>
    <row r="44" spans="1:5" s="89" customFormat="1" x14ac:dyDescent="0.25">
      <c r="A44" s="138"/>
      <c r="B44" s="143"/>
      <c r="C44" s="143"/>
      <c r="D44" s="143"/>
      <c r="E44" s="143"/>
    </row>
    <row r="45" spans="1:5" s="89" customFormat="1" x14ac:dyDescent="0.25">
      <c r="A45" s="142" t="s">
        <v>268</v>
      </c>
      <c r="B45" s="143">
        <v>193342</v>
      </c>
      <c r="C45" s="143">
        <v>193342</v>
      </c>
      <c r="D45" s="143">
        <v>90286.28</v>
      </c>
      <c r="E45" s="143">
        <v>46.7</v>
      </c>
    </row>
    <row r="46" spans="1:5" s="89" customFormat="1" x14ac:dyDescent="0.25">
      <c r="A46" s="136" t="s">
        <v>269</v>
      </c>
      <c r="B46" s="126">
        <v>43538</v>
      </c>
      <c r="C46" s="126">
        <v>43538</v>
      </c>
      <c r="D46" s="126">
        <v>15093.91</v>
      </c>
      <c r="E46" s="126">
        <v>34.67</v>
      </c>
    </row>
    <row r="47" spans="1:5" s="89" customFormat="1" x14ac:dyDescent="0.25">
      <c r="A47" s="129" t="s">
        <v>275</v>
      </c>
      <c r="B47" s="130">
        <v>0</v>
      </c>
      <c r="C47" s="130">
        <v>0</v>
      </c>
      <c r="D47" s="130">
        <v>1401.19</v>
      </c>
      <c r="E47" s="133">
        <v>0</v>
      </c>
    </row>
    <row r="48" spans="1:5" s="89" customFormat="1" x14ac:dyDescent="0.25">
      <c r="A48" s="137" t="s">
        <v>21</v>
      </c>
      <c r="B48" s="130"/>
      <c r="C48" s="130"/>
      <c r="D48" s="130">
        <v>63.7</v>
      </c>
      <c r="E48" s="133"/>
    </row>
    <row r="49" spans="1:5" s="89" customFormat="1" x14ac:dyDescent="0.25">
      <c r="A49" s="137" t="s">
        <v>23</v>
      </c>
      <c r="B49" s="130"/>
      <c r="C49" s="130"/>
      <c r="D49" s="130">
        <v>63.7</v>
      </c>
      <c r="E49" s="133"/>
    </row>
    <row r="50" spans="1:5" s="89" customFormat="1" x14ac:dyDescent="0.25">
      <c r="A50" s="137" t="s">
        <v>28</v>
      </c>
      <c r="B50" s="140">
        <v>0</v>
      </c>
      <c r="C50" s="140">
        <v>0</v>
      </c>
      <c r="D50" s="139">
        <v>1337.49</v>
      </c>
      <c r="E50" s="139">
        <v>0</v>
      </c>
    </row>
    <row r="51" spans="1:5" s="63" customFormat="1" x14ac:dyDescent="0.25">
      <c r="A51" s="138" t="s">
        <v>323</v>
      </c>
      <c r="B51" s="103">
        <v>0</v>
      </c>
      <c r="C51" s="103">
        <v>0</v>
      </c>
      <c r="D51" s="103">
        <v>460.19</v>
      </c>
      <c r="E51" s="132">
        <v>0</v>
      </c>
    </row>
    <row r="52" spans="1:5" s="63" customFormat="1" x14ac:dyDescent="0.25">
      <c r="A52" s="138" t="s">
        <v>291</v>
      </c>
      <c r="B52" s="103">
        <v>0</v>
      </c>
      <c r="C52" s="103">
        <v>0</v>
      </c>
      <c r="D52" s="103">
        <v>110.39</v>
      </c>
      <c r="E52" s="132">
        <v>0</v>
      </c>
    </row>
    <row r="53" spans="1:5" s="63" customFormat="1" x14ac:dyDescent="0.25">
      <c r="A53" s="138" t="s">
        <v>324</v>
      </c>
      <c r="B53" s="103"/>
      <c r="C53" s="103"/>
      <c r="D53" s="103">
        <v>349.8</v>
      </c>
      <c r="E53" s="132"/>
    </row>
    <row r="54" spans="1:5" s="63" customFormat="1" x14ac:dyDescent="0.25">
      <c r="A54" s="138" t="s">
        <v>48</v>
      </c>
      <c r="B54" s="103"/>
      <c r="C54" s="103"/>
      <c r="D54" s="103">
        <v>817.3</v>
      </c>
      <c r="E54" s="132"/>
    </row>
    <row r="55" spans="1:5" s="63" customFormat="1" x14ac:dyDescent="0.25">
      <c r="A55" s="138" t="s">
        <v>59</v>
      </c>
      <c r="B55" s="103"/>
      <c r="C55" s="103"/>
      <c r="D55" s="103">
        <v>60</v>
      </c>
      <c r="E55" s="132"/>
    </row>
    <row r="56" spans="1:5" s="63" customFormat="1" x14ac:dyDescent="0.25">
      <c r="A56" s="129" t="s">
        <v>152</v>
      </c>
      <c r="B56" s="130">
        <v>0</v>
      </c>
      <c r="C56" s="130">
        <v>0</v>
      </c>
      <c r="D56" s="130">
        <v>830.7</v>
      </c>
      <c r="E56" s="130">
        <v>32.17</v>
      </c>
    </row>
    <row r="57" spans="1:5" s="63" customFormat="1" x14ac:dyDescent="0.25">
      <c r="A57" s="137" t="s">
        <v>81</v>
      </c>
      <c r="B57" s="141">
        <v>0</v>
      </c>
      <c r="C57" s="141">
        <v>0</v>
      </c>
      <c r="D57" s="141">
        <v>830.7</v>
      </c>
      <c r="E57" s="141"/>
    </row>
    <row r="58" spans="1:5" s="89" customFormat="1" x14ac:dyDescent="0.25">
      <c r="A58" s="138" t="s">
        <v>85</v>
      </c>
      <c r="B58" s="103">
        <v>0</v>
      </c>
      <c r="C58" s="103">
        <v>0</v>
      </c>
      <c r="D58" s="103">
        <v>830.7</v>
      </c>
      <c r="E58" s="132"/>
    </row>
    <row r="59" spans="1:5" s="62" customFormat="1" x14ac:dyDescent="0.25">
      <c r="A59" s="129" t="s">
        <v>148</v>
      </c>
      <c r="B59" s="130">
        <v>3401</v>
      </c>
      <c r="C59" s="130">
        <v>3401</v>
      </c>
      <c r="D59" s="130">
        <v>2880.07</v>
      </c>
      <c r="E59" s="130">
        <v>84.68</v>
      </c>
    </row>
    <row r="60" spans="1:5" s="62" customFormat="1" x14ac:dyDescent="0.25">
      <c r="A60" s="137" t="s">
        <v>28</v>
      </c>
      <c r="B60" s="139">
        <v>3401</v>
      </c>
      <c r="C60" s="139">
        <v>3401</v>
      </c>
      <c r="D60" s="139">
        <v>2880.07</v>
      </c>
      <c r="E60" s="139">
        <v>84.68</v>
      </c>
    </row>
    <row r="61" spans="1:5" s="62" customFormat="1" x14ac:dyDescent="0.25">
      <c r="A61" s="138" t="s">
        <v>56</v>
      </c>
      <c r="B61" s="140">
        <v>0</v>
      </c>
      <c r="C61" s="140">
        <v>0</v>
      </c>
      <c r="D61" s="140">
        <v>441.46</v>
      </c>
      <c r="E61" s="139"/>
    </row>
    <row r="62" spans="1:5" s="62" customFormat="1" x14ac:dyDescent="0.25">
      <c r="A62" s="138" t="s">
        <v>59</v>
      </c>
      <c r="B62" s="103">
        <v>0</v>
      </c>
      <c r="C62" s="103">
        <v>0</v>
      </c>
      <c r="D62" s="103">
        <v>2438.61</v>
      </c>
      <c r="E62" s="132"/>
    </row>
    <row r="63" spans="1:5" s="62" customFormat="1" x14ac:dyDescent="0.25">
      <c r="A63" s="129" t="s">
        <v>150</v>
      </c>
      <c r="B63" s="130">
        <v>40137</v>
      </c>
      <c r="C63" s="130">
        <v>40137</v>
      </c>
      <c r="D63" s="130">
        <v>9439.9500000000007</v>
      </c>
      <c r="E63" s="130">
        <v>23.52</v>
      </c>
    </row>
    <row r="64" spans="1:5" s="62" customFormat="1" x14ac:dyDescent="0.25">
      <c r="A64" s="137" t="s">
        <v>28</v>
      </c>
      <c r="B64" s="139">
        <v>2293</v>
      </c>
      <c r="C64" s="139">
        <v>2283</v>
      </c>
      <c r="D64" s="139">
        <v>6895.12</v>
      </c>
      <c r="E64" s="139">
        <v>300.7</v>
      </c>
    </row>
    <row r="65" spans="1:5" s="62" customFormat="1" x14ac:dyDescent="0.25">
      <c r="A65" s="138" t="s">
        <v>291</v>
      </c>
      <c r="B65" s="103">
        <v>0</v>
      </c>
      <c r="C65" s="103">
        <v>0</v>
      </c>
      <c r="D65" s="103">
        <v>4771.6000000000004</v>
      </c>
      <c r="E65" s="132"/>
    </row>
    <row r="66" spans="1:5" s="62" customFormat="1" x14ac:dyDescent="0.25">
      <c r="A66" s="138" t="s">
        <v>326</v>
      </c>
      <c r="B66" s="103">
        <v>1748</v>
      </c>
      <c r="C66" s="103">
        <v>1748</v>
      </c>
      <c r="D66" s="103">
        <v>0</v>
      </c>
      <c r="E66" s="132"/>
    </row>
    <row r="67" spans="1:5" s="62" customFormat="1" x14ac:dyDescent="0.25">
      <c r="A67" s="138" t="s">
        <v>39</v>
      </c>
      <c r="B67" s="103">
        <v>0</v>
      </c>
      <c r="C67" s="103">
        <v>0</v>
      </c>
      <c r="D67" s="103">
        <v>260.75</v>
      </c>
      <c r="E67" s="132"/>
    </row>
    <row r="68" spans="1:5" s="62" customFormat="1" x14ac:dyDescent="0.25">
      <c r="A68" s="138" t="s">
        <v>36</v>
      </c>
      <c r="B68" s="103">
        <v>0</v>
      </c>
      <c r="C68" s="103">
        <v>0</v>
      </c>
      <c r="D68" s="103">
        <v>1862.77</v>
      </c>
      <c r="E68" s="132"/>
    </row>
    <row r="69" spans="1:5" s="62" customFormat="1" x14ac:dyDescent="0.25">
      <c r="A69" s="138" t="s">
        <v>59</v>
      </c>
      <c r="B69" s="103">
        <v>545</v>
      </c>
      <c r="C69" s="103">
        <v>545</v>
      </c>
      <c r="D69" s="103">
        <v>0</v>
      </c>
      <c r="E69" s="132"/>
    </row>
    <row r="70" spans="1:5" s="62" customFormat="1" x14ac:dyDescent="0.25">
      <c r="A70" s="137" t="s">
        <v>270</v>
      </c>
      <c r="B70" s="103">
        <v>17260</v>
      </c>
      <c r="C70" s="103">
        <v>17260</v>
      </c>
      <c r="D70" s="103">
        <v>0</v>
      </c>
      <c r="E70" s="104"/>
    </row>
    <row r="71" spans="1:5" s="62" customFormat="1" x14ac:dyDescent="0.25">
      <c r="A71" s="137" t="s">
        <v>325</v>
      </c>
      <c r="B71" s="103">
        <v>17260</v>
      </c>
      <c r="C71" s="103">
        <v>17260</v>
      </c>
      <c r="D71" s="103"/>
      <c r="E71" s="104"/>
    </row>
    <row r="72" spans="1:5" s="62" customFormat="1" x14ac:dyDescent="0.25">
      <c r="A72" s="137" t="s">
        <v>81</v>
      </c>
      <c r="B72" s="103">
        <v>20584</v>
      </c>
      <c r="C72" s="103">
        <v>20584</v>
      </c>
      <c r="D72" s="103">
        <v>2544.83</v>
      </c>
      <c r="E72" s="104">
        <v>12.36</v>
      </c>
    </row>
    <row r="73" spans="1:5" s="62" customFormat="1" x14ac:dyDescent="0.25">
      <c r="A73" s="138" t="s">
        <v>84</v>
      </c>
      <c r="B73" s="103">
        <v>2584</v>
      </c>
      <c r="C73" s="103">
        <v>2584</v>
      </c>
      <c r="D73" s="103">
        <v>2544.83</v>
      </c>
      <c r="E73" s="104">
        <v>98.48</v>
      </c>
    </row>
    <row r="74" spans="1:5" s="62" customFormat="1" x14ac:dyDescent="0.25">
      <c r="A74" s="138" t="s">
        <v>92</v>
      </c>
      <c r="B74" s="103">
        <v>18000</v>
      </c>
      <c r="C74" s="103">
        <v>18000</v>
      </c>
      <c r="D74" s="103">
        <v>0</v>
      </c>
      <c r="E74" s="104"/>
    </row>
    <row r="75" spans="1:5" s="62" customFormat="1" x14ac:dyDescent="0.25">
      <c r="A75" s="138" t="s">
        <v>85</v>
      </c>
      <c r="B75" s="103"/>
      <c r="C75" s="103"/>
      <c r="D75" s="103">
        <v>2544.83</v>
      </c>
      <c r="E75" s="104"/>
    </row>
    <row r="76" spans="1:5" x14ac:dyDescent="0.25">
      <c r="A76" s="129" t="s">
        <v>191</v>
      </c>
      <c r="B76" s="130">
        <v>0</v>
      </c>
      <c r="C76" s="130">
        <v>0</v>
      </c>
      <c r="D76" s="130">
        <v>542</v>
      </c>
      <c r="E76" s="133">
        <v>0</v>
      </c>
    </row>
    <row r="77" spans="1:5" x14ac:dyDescent="0.25">
      <c r="A77" s="137" t="s">
        <v>28</v>
      </c>
      <c r="B77" s="139">
        <v>0</v>
      </c>
      <c r="C77" s="139">
        <v>0</v>
      </c>
      <c r="D77" s="139">
        <v>542</v>
      </c>
      <c r="E77" s="139"/>
    </row>
    <row r="78" spans="1:5" x14ac:dyDescent="0.25">
      <c r="A78" s="137" t="s">
        <v>36</v>
      </c>
      <c r="B78" s="139"/>
      <c r="C78" s="139"/>
      <c r="D78" s="139">
        <v>542</v>
      </c>
      <c r="E78" s="139"/>
    </row>
    <row r="79" spans="1:5" x14ac:dyDescent="0.25">
      <c r="A79" s="136" t="s">
        <v>271</v>
      </c>
      <c r="B79" s="126">
        <v>66834</v>
      </c>
      <c r="C79" s="126">
        <v>66834</v>
      </c>
      <c r="D79" s="126">
        <v>38841.68</v>
      </c>
      <c r="E79" s="126">
        <v>58.12</v>
      </c>
    </row>
    <row r="80" spans="1:5" x14ac:dyDescent="0.25">
      <c r="A80" s="129" t="s">
        <v>148</v>
      </c>
      <c r="B80" s="130">
        <v>13834</v>
      </c>
      <c r="C80" s="130">
        <v>13834</v>
      </c>
      <c r="D80" s="130">
        <v>5826.78</v>
      </c>
      <c r="E80" s="130">
        <v>42.12</v>
      </c>
    </row>
    <row r="81" spans="1:5" x14ac:dyDescent="0.25">
      <c r="A81" s="137" t="s">
        <v>28</v>
      </c>
      <c r="B81" s="104">
        <v>13834</v>
      </c>
      <c r="C81" s="104">
        <v>13834</v>
      </c>
      <c r="D81" s="104">
        <v>5826.78</v>
      </c>
      <c r="E81" s="104">
        <v>42.12</v>
      </c>
    </row>
    <row r="82" spans="1:5" x14ac:dyDescent="0.25">
      <c r="A82" s="138" t="s">
        <v>291</v>
      </c>
      <c r="B82" s="103">
        <v>0</v>
      </c>
      <c r="C82" s="103">
        <v>0</v>
      </c>
      <c r="D82" s="103">
        <v>592.61</v>
      </c>
      <c r="E82" s="103"/>
    </row>
    <row r="83" spans="1:5" x14ac:dyDescent="0.25">
      <c r="A83" s="138" t="s">
        <v>36</v>
      </c>
      <c r="B83" s="103">
        <v>0</v>
      </c>
      <c r="C83" s="103">
        <v>0</v>
      </c>
      <c r="D83" s="103">
        <v>4933.7299999999996</v>
      </c>
      <c r="E83" s="103"/>
    </row>
    <row r="84" spans="1:5" x14ac:dyDescent="0.25">
      <c r="A84" s="138" t="s">
        <v>292</v>
      </c>
      <c r="B84" s="103">
        <v>0</v>
      </c>
      <c r="C84" s="103">
        <v>0</v>
      </c>
      <c r="D84" s="103">
        <v>56.59</v>
      </c>
      <c r="E84" s="103"/>
    </row>
    <row r="85" spans="1:5" x14ac:dyDescent="0.25">
      <c r="A85" s="138" t="s">
        <v>39</v>
      </c>
      <c r="B85" s="103">
        <v>0</v>
      </c>
      <c r="C85" s="103">
        <v>0</v>
      </c>
      <c r="D85" s="103">
        <v>243.75</v>
      </c>
      <c r="E85" s="132"/>
    </row>
    <row r="86" spans="1:5" x14ac:dyDescent="0.25">
      <c r="A86" s="138" t="s">
        <v>37</v>
      </c>
      <c r="B86" s="103"/>
      <c r="C86" s="103"/>
      <c r="D86" s="103">
        <v>0.1</v>
      </c>
      <c r="E86" s="132"/>
    </row>
    <row r="87" spans="1:5" x14ac:dyDescent="0.25">
      <c r="A87" s="129" t="s">
        <v>150</v>
      </c>
      <c r="B87" s="130">
        <v>53000</v>
      </c>
      <c r="C87" s="130">
        <v>53000</v>
      </c>
      <c r="D87" s="130">
        <v>53000</v>
      </c>
      <c r="E87" s="133">
        <v>62.29</v>
      </c>
    </row>
    <row r="88" spans="1:5" x14ac:dyDescent="0.25">
      <c r="A88" s="137" t="s">
        <v>28</v>
      </c>
      <c r="B88" s="104">
        <v>53000</v>
      </c>
      <c r="C88" s="104">
        <v>53000</v>
      </c>
      <c r="D88" s="104">
        <v>53000</v>
      </c>
      <c r="E88" s="104">
        <v>62.29</v>
      </c>
    </row>
    <row r="89" spans="1:5" x14ac:dyDescent="0.25">
      <c r="A89" s="138" t="s">
        <v>36</v>
      </c>
      <c r="B89" s="103">
        <v>0</v>
      </c>
      <c r="C89" s="103">
        <v>0</v>
      </c>
      <c r="D89" s="103">
        <v>33014.9</v>
      </c>
      <c r="E89" s="145"/>
    </row>
    <row r="90" spans="1:5" x14ac:dyDescent="0.25">
      <c r="A90" s="136" t="s">
        <v>272</v>
      </c>
      <c r="B90" s="126">
        <v>80845</v>
      </c>
      <c r="C90" s="126">
        <v>80845</v>
      </c>
      <c r="D90" s="126">
        <v>34087.18</v>
      </c>
      <c r="E90" s="126">
        <v>42.16</v>
      </c>
    </row>
    <row r="91" spans="1:5" x14ac:dyDescent="0.25">
      <c r="A91" s="129" t="s">
        <v>145</v>
      </c>
      <c r="B91" s="130">
        <v>15580</v>
      </c>
      <c r="C91" s="130">
        <v>15580</v>
      </c>
      <c r="D91" s="130">
        <v>2680.54</v>
      </c>
      <c r="E91" s="130">
        <v>17.21</v>
      </c>
    </row>
    <row r="92" spans="1:5" x14ac:dyDescent="0.25">
      <c r="A92" s="150" t="s">
        <v>21</v>
      </c>
      <c r="B92" s="141">
        <v>9920</v>
      </c>
      <c r="C92" s="141">
        <v>9920</v>
      </c>
      <c r="D92" s="141">
        <v>0</v>
      </c>
      <c r="E92" s="141">
        <v>0</v>
      </c>
    </row>
    <row r="93" spans="1:5" x14ac:dyDescent="0.25">
      <c r="A93" s="149" t="s">
        <v>23</v>
      </c>
      <c r="B93" s="151">
        <v>8560</v>
      </c>
      <c r="C93" s="151">
        <v>8560</v>
      </c>
      <c r="D93" s="151">
        <v>0</v>
      </c>
      <c r="E93" s="130"/>
    </row>
    <row r="94" spans="1:5" x14ac:dyDescent="0.25">
      <c r="A94" s="149" t="s">
        <v>293</v>
      </c>
      <c r="B94" s="151">
        <v>1360</v>
      </c>
      <c r="C94" s="151">
        <v>1360</v>
      </c>
      <c r="D94" s="151">
        <v>0</v>
      </c>
      <c r="E94" s="130"/>
    </row>
    <row r="95" spans="1:5" x14ac:dyDescent="0.25">
      <c r="A95" s="152" t="s">
        <v>294</v>
      </c>
      <c r="B95" s="104">
        <v>5660</v>
      </c>
      <c r="C95" s="104">
        <v>5660</v>
      </c>
      <c r="D95" s="104">
        <v>2680.54</v>
      </c>
      <c r="E95" s="104">
        <v>47.36</v>
      </c>
    </row>
    <row r="96" spans="1:5" x14ac:dyDescent="0.25">
      <c r="A96" s="138" t="s">
        <v>31</v>
      </c>
      <c r="B96" s="103">
        <v>80</v>
      </c>
      <c r="C96" s="103">
        <v>80</v>
      </c>
      <c r="D96" s="103"/>
      <c r="E96" s="145"/>
    </row>
    <row r="97" spans="1:5" x14ac:dyDescent="0.25">
      <c r="A97" s="138" t="s">
        <v>37</v>
      </c>
      <c r="B97" s="103">
        <v>5580</v>
      </c>
      <c r="C97" s="103">
        <v>5580</v>
      </c>
      <c r="D97" s="103">
        <v>2680.54</v>
      </c>
      <c r="E97" s="145">
        <v>48.04</v>
      </c>
    </row>
    <row r="98" spans="1:5" x14ac:dyDescent="0.25">
      <c r="A98" s="129" t="s">
        <v>148</v>
      </c>
      <c r="B98" s="130">
        <v>16606</v>
      </c>
      <c r="C98" s="130">
        <v>16606</v>
      </c>
      <c r="D98" s="130">
        <v>750</v>
      </c>
      <c r="E98" s="130">
        <v>4.5199999999999996</v>
      </c>
    </row>
    <row r="99" spans="1:5" x14ac:dyDescent="0.25">
      <c r="A99" s="137" t="s">
        <v>28</v>
      </c>
      <c r="B99" s="103">
        <v>16606</v>
      </c>
      <c r="C99" s="103">
        <v>16606</v>
      </c>
      <c r="D99" s="103">
        <v>750</v>
      </c>
      <c r="E99" s="103">
        <v>4.5199999999999996</v>
      </c>
    </row>
    <row r="100" spans="1:5" x14ac:dyDescent="0.25">
      <c r="A100" s="138" t="s">
        <v>42</v>
      </c>
      <c r="B100" s="103">
        <v>0</v>
      </c>
      <c r="C100" s="103">
        <v>0</v>
      </c>
      <c r="D100" s="103">
        <v>750</v>
      </c>
      <c r="E100" s="103"/>
    </row>
    <row r="101" spans="1:5" x14ac:dyDescent="0.25">
      <c r="A101" s="138" t="s">
        <v>59</v>
      </c>
      <c r="B101" s="103">
        <v>3950</v>
      </c>
      <c r="C101" s="103">
        <v>3950</v>
      </c>
      <c r="D101" s="103">
        <v>0</v>
      </c>
      <c r="E101" s="103"/>
    </row>
    <row r="102" spans="1:5" x14ac:dyDescent="0.25">
      <c r="A102" s="129" t="s">
        <v>150</v>
      </c>
      <c r="B102" s="130">
        <v>48659</v>
      </c>
      <c r="C102" s="130">
        <v>48659</v>
      </c>
      <c r="D102" s="130">
        <v>30656.639999999999</v>
      </c>
      <c r="E102" s="130">
        <v>63</v>
      </c>
    </row>
    <row r="103" spans="1:5" x14ac:dyDescent="0.25">
      <c r="A103" s="137" t="s">
        <v>21</v>
      </c>
      <c r="B103" s="104">
        <v>48659</v>
      </c>
      <c r="C103" s="104">
        <v>48659</v>
      </c>
      <c r="D103" s="104">
        <v>30398.98</v>
      </c>
      <c r="E103" s="104">
        <v>62.47</v>
      </c>
    </row>
    <row r="104" spans="1:5" x14ac:dyDescent="0.25">
      <c r="A104" s="138" t="s">
        <v>23</v>
      </c>
      <c r="B104" s="103">
        <v>38984</v>
      </c>
      <c r="C104" s="103">
        <v>38984</v>
      </c>
      <c r="D104" s="103">
        <v>25406.86</v>
      </c>
      <c r="E104" s="104">
        <v>65.17</v>
      </c>
    </row>
    <row r="105" spans="1:5" x14ac:dyDescent="0.25">
      <c r="A105" s="138" t="s">
        <v>25</v>
      </c>
      <c r="B105" s="103">
        <v>2946</v>
      </c>
      <c r="C105" s="103">
        <v>2946</v>
      </c>
      <c r="D105" s="103">
        <v>800</v>
      </c>
      <c r="E105" s="104">
        <v>27.16</v>
      </c>
    </row>
    <row r="106" spans="1:5" x14ac:dyDescent="0.25">
      <c r="A106" s="138" t="s">
        <v>27</v>
      </c>
      <c r="B106" s="103">
        <v>6729</v>
      </c>
      <c r="C106" s="103">
        <v>672</v>
      </c>
      <c r="D106" s="103">
        <v>4192.12</v>
      </c>
      <c r="E106" s="104">
        <v>62.3</v>
      </c>
    </row>
    <row r="107" spans="1:5" x14ac:dyDescent="0.25">
      <c r="A107" s="137" t="s">
        <v>28</v>
      </c>
      <c r="B107" s="103"/>
      <c r="C107" s="103"/>
      <c r="D107" s="103">
        <v>257.66000000000003</v>
      </c>
      <c r="E107" s="104"/>
    </row>
    <row r="108" spans="1:5" x14ac:dyDescent="0.25">
      <c r="A108" s="138" t="s">
        <v>31</v>
      </c>
      <c r="B108" s="103"/>
      <c r="C108" s="103"/>
      <c r="D108" s="103">
        <v>257.66000000000003</v>
      </c>
      <c r="E108" s="104"/>
    </row>
    <row r="109" spans="1:5" x14ac:dyDescent="0.25">
      <c r="A109" s="136" t="s">
        <v>283</v>
      </c>
      <c r="B109" s="126">
        <v>1400</v>
      </c>
      <c r="C109" s="126">
        <v>1400</v>
      </c>
      <c r="D109" s="126">
        <v>1400</v>
      </c>
      <c r="E109" s="126">
        <v>100</v>
      </c>
    </row>
    <row r="110" spans="1:5" x14ac:dyDescent="0.25">
      <c r="A110" s="129" t="s">
        <v>145</v>
      </c>
      <c r="B110" s="130">
        <v>1400</v>
      </c>
      <c r="C110" s="130">
        <v>1400</v>
      </c>
      <c r="D110" s="130">
        <v>1061.9000000000001</v>
      </c>
      <c r="E110" s="133">
        <v>75.849999999999994</v>
      </c>
    </row>
    <row r="111" spans="1:5" x14ac:dyDescent="0.25">
      <c r="A111" s="150" t="s">
        <v>28</v>
      </c>
      <c r="B111" s="141">
        <v>1200</v>
      </c>
      <c r="C111" s="141">
        <v>1200</v>
      </c>
      <c r="D111" s="141">
        <v>722</v>
      </c>
      <c r="E111" s="154">
        <v>60.17</v>
      </c>
    </row>
    <row r="112" spans="1:5" x14ac:dyDescent="0.25">
      <c r="A112" s="149" t="s">
        <v>39</v>
      </c>
      <c r="B112" s="151"/>
      <c r="C112" s="151"/>
      <c r="D112" s="151">
        <v>110.16</v>
      </c>
      <c r="E112" s="153"/>
    </row>
    <row r="113" spans="1:6" x14ac:dyDescent="0.25">
      <c r="A113" s="149" t="s">
        <v>291</v>
      </c>
      <c r="B113" s="151"/>
      <c r="C113" s="151"/>
      <c r="D113" s="151">
        <v>111.84</v>
      </c>
      <c r="E113" s="153"/>
    </row>
    <row r="114" spans="1:6" x14ac:dyDescent="0.25">
      <c r="A114" s="149" t="s">
        <v>295</v>
      </c>
      <c r="B114" s="151"/>
      <c r="C114" s="151"/>
      <c r="D114" s="151">
        <v>500</v>
      </c>
      <c r="E114" s="153"/>
    </row>
    <row r="115" spans="1:6" x14ac:dyDescent="0.25">
      <c r="A115" s="150" t="s">
        <v>81</v>
      </c>
      <c r="B115" s="141">
        <v>200</v>
      </c>
      <c r="C115" s="141">
        <v>200</v>
      </c>
      <c r="D115" s="141">
        <v>678</v>
      </c>
      <c r="E115" s="154">
        <v>339</v>
      </c>
    </row>
    <row r="116" spans="1:6" x14ac:dyDescent="0.25">
      <c r="A116" s="149" t="s">
        <v>85</v>
      </c>
      <c r="B116" s="151">
        <v>0</v>
      </c>
      <c r="C116" s="151">
        <v>0</v>
      </c>
      <c r="D116" s="151">
        <v>678</v>
      </c>
      <c r="E116" s="153"/>
    </row>
    <row r="117" spans="1:6" x14ac:dyDescent="0.25">
      <c r="A117" s="157" t="s">
        <v>327</v>
      </c>
      <c r="B117" s="158">
        <v>575</v>
      </c>
      <c r="C117" s="158">
        <v>575</v>
      </c>
      <c r="D117" s="158">
        <v>577.5</v>
      </c>
      <c r="E117" s="158">
        <v>100.43</v>
      </c>
    </row>
    <row r="118" spans="1:6" x14ac:dyDescent="0.25">
      <c r="A118" s="129" t="s">
        <v>150</v>
      </c>
      <c r="B118" s="159">
        <v>575</v>
      </c>
      <c r="C118" s="159">
        <v>575</v>
      </c>
      <c r="D118" s="159">
        <v>577.5</v>
      </c>
      <c r="E118" s="159">
        <v>100.43</v>
      </c>
      <c r="F118" s="159"/>
    </row>
    <row r="119" spans="1:6" x14ac:dyDescent="0.25">
      <c r="A119" s="150" t="s">
        <v>72</v>
      </c>
      <c r="B119" s="159">
        <v>575</v>
      </c>
      <c r="C119" s="159">
        <v>575</v>
      </c>
      <c r="D119" s="159">
        <v>577.5</v>
      </c>
      <c r="E119" s="160">
        <v>100.43</v>
      </c>
    </row>
    <row r="120" spans="1:6" x14ac:dyDescent="0.25">
      <c r="A120" s="138" t="s">
        <v>328</v>
      </c>
      <c r="B120" s="159"/>
      <c r="C120" s="159"/>
      <c r="D120" s="159">
        <v>577.5</v>
      </c>
      <c r="E120" s="160"/>
    </row>
    <row r="121" spans="1:6" x14ac:dyDescent="0.25">
      <c r="A121" s="157" t="s">
        <v>329</v>
      </c>
      <c r="B121" s="158">
        <v>150</v>
      </c>
      <c r="C121" s="158">
        <v>150</v>
      </c>
      <c r="D121" s="158">
        <v>286.01</v>
      </c>
      <c r="E121" s="158">
        <v>190.67</v>
      </c>
    </row>
    <row r="122" spans="1:6" x14ac:dyDescent="0.25">
      <c r="A122" s="129" t="s">
        <v>150</v>
      </c>
      <c r="B122" s="159">
        <v>150</v>
      </c>
      <c r="C122" s="159">
        <v>150</v>
      </c>
      <c r="D122" s="159">
        <v>286.01</v>
      </c>
      <c r="E122" s="159">
        <v>190.67</v>
      </c>
    </row>
    <row r="123" spans="1:6" x14ac:dyDescent="0.25">
      <c r="A123" s="150" t="s">
        <v>28</v>
      </c>
      <c r="B123" s="159">
        <v>150</v>
      </c>
      <c r="C123" s="159">
        <v>150</v>
      </c>
      <c r="D123" s="159">
        <v>286.01</v>
      </c>
      <c r="E123" s="159">
        <v>190.67</v>
      </c>
    </row>
    <row r="124" spans="1:6" x14ac:dyDescent="0.25">
      <c r="A124" s="150" t="s">
        <v>330</v>
      </c>
      <c r="B124" s="159"/>
      <c r="C124" s="159"/>
      <c r="D124" s="159">
        <v>286.01</v>
      </c>
      <c r="E124" s="159"/>
    </row>
    <row r="125" spans="1:6" x14ac:dyDescent="0.25">
      <c r="A125" s="144" t="s">
        <v>273</v>
      </c>
      <c r="B125" s="143">
        <v>1190846</v>
      </c>
      <c r="C125" s="143">
        <v>1190846</v>
      </c>
      <c r="D125" s="143">
        <v>743831.78</v>
      </c>
      <c r="E125" s="143">
        <v>62.46</v>
      </c>
    </row>
    <row r="126" spans="1:6" x14ac:dyDescent="0.25">
      <c r="A126" s="136" t="s">
        <v>274</v>
      </c>
      <c r="B126" s="126">
        <v>1186346</v>
      </c>
      <c r="C126" s="126">
        <v>1176346</v>
      </c>
      <c r="D126" s="126">
        <v>740436.78</v>
      </c>
      <c r="E126" s="126">
        <v>62.41</v>
      </c>
    </row>
    <row r="127" spans="1:6" x14ac:dyDescent="0.25">
      <c r="A127" s="129" t="s">
        <v>152</v>
      </c>
      <c r="B127" s="130">
        <v>4750</v>
      </c>
      <c r="C127" s="130">
        <v>4750</v>
      </c>
      <c r="D127" s="130">
        <v>1978.25</v>
      </c>
      <c r="E127" s="130">
        <v>41.65</v>
      </c>
    </row>
    <row r="128" spans="1:6" x14ac:dyDescent="0.25">
      <c r="A128" s="137" t="s">
        <v>28</v>
      </c>
      <c r="B128" s="139">
        <v>4750</v>
      </c>
      <c r="C128" s="139">
        <v>4750</v>
      </c>
      <c r="D128" s="139">
        <v>1978.25</v>
      </c>
      <c r="E128" s="139">
        <v>41.65</v>
      </c>
    </row>
    <row r="129" spans="1:5" x14ac:dyDescent="0.25">
      <c r="A129" s="138" t="s">
        <v>32</v>
      </c>
      <c r="B129" s="103">
        <v>1000</v>
      </c>
      <c r="C129" s="103">
        <v>1000</v>
      </c>
      <c r="D129" s="103">
        <v>160</v>
      </c>
      <c r="E129" s="145">
        <v>16</v>
      </c>
    </row>
    <row r="130" spans="1:5" x14ac:dyDescent="0.25">
      <c r="A130" s="138" t="s">
        <v>291</v>
      </c>
      <c r="B130" s="103">
        <v>1000</v>
      </c>
      <c r="C130" s="103">
        <v>1000</v>
      </c>
      <c r="D130" s="103">
        <v>134.53</v>
      </c>
      <c r="E130" s="145"/>
    </row>
    <row r="131" spans="1:5" x14ac:dyDescent="0.25">
      <c r="A131" s="138" t="s">
        <v>37</v>
      </c>
      <c r="B131" s="103">
        <v>1000</v>
      </c>
      <c r="C131" s="103">
        <v>1000</v>
      </c>
      <c r="D131" s="103">
        <v>230.78</v>
      </c>
      <c r="E131" s="145"/>
    </row>
    <row r="132" spans="1:5" x14ac:dyDescent="0.25">
      <c r="A132" s="138" t="s">
        <v>36</v>
      </c>
      <c r="B132" s="103">
        <v>0</v>
      </c>
      <c r="C132" s="103">
        <v>0</v>
      </c>
      <c r="D132" s="103">
        <v>96.25</v>
      </c>
      <c r="E132" s="145"/>
    </row>
    <row r="133" spans="1:5" x14ac:dyDescent="0.25">
      <c r="A133" s="138" t="s">
        <v>41</v>
      </c>
      <c r="B133" s="103">
        <v>1000</v>
      </c>
      <c r="C133" s="103">
        <v>10000</v>
      </c>
      <c r="D133" s="103">
        <v>1466.89</v>
      </c>
      <c r="E133" s="145"/>
    </row>
    <row r="134" spans="1:5" x14ac:dyDescent="0.25">
      <c r="A134" s="138" t="s">
        <v>42</v>
      </c>
      <c r="B134" s="103">
        <v>0</v>
      </c>
      <c r="C134" s="103">
        <v>0</v>
      </c>
      <c r="D134" s="103">
        <v>44.99</v>
      </c>
      <c r="E134" s="145"/>
    </row>
    <row r="135" spans="1:5" x14ac:dyDescent="0.25">
      <c r="A135" s="138" t="s">
        <v>332</v>
      </c>
      <c r="B135" s="103">
        <v>0</v>
      </c>
      <c r="C135" s="103">
        <v>0</v>
      </c>
      <c r="D135" s="103">
        <v>71.900000000000006</v>
      </c>
      <c r="E135" s="145"/>
    </row>
    <row r="136" spans="1:5" x14ac:dyDescent="0.25">
      <c r="A136" s="138" t="s">
        <v>333</v>
      </c>
      <c r="B136" s="103">
        <v>0</v>
      </c>
      <c r="C136" s="103">
        <v>0</v>
      </c>
      <c r="D136" s="103">
        <v>1350</v>
      </c>
      <c r="E136" s="145"/>
    </row>
    <row r="137" spans="1:5" x14ac:dyDescent="0.25">
      <c r="A137" s="138" t="s">
        <v>59</v>
      </c>
      <c r="B137" s="103">
        <v>1750</v>
      </c>
      <c r="C137" s="103">
        <v>1750</v>
      </c>
      <c r="D137" s="103">
        <v>120.58</v>
      </c>
      <c r="E137" s="145"/>
    </row>
    <row r="138" spans="1:5" x14ac:dyDescent="0.25">
      <c r="A138" s="138" t="s">
        <v>56</v>
      </c>
      <c r="B138" s="103">
        <v>0</v>
      </c>
      <c r="C138" s="103">
        <v>0</v>
      </c>
      <c r="D138" s="103">
        <v>48.69</v>
      </c>
      <c r="E138" s="145"/>
    </row>
    <row r="139" spans="1:5" x14ac:dyDescent="0.25">
      <c r="A139" s="138" t="s">
        <v>59</v>
      </c>
      <c r="B139" s="103">
        <v>0</v>
      </c>
      <c r="C139" s="103">
        <v>0</v>
      </c>
      <c r="D139" s="103">
        <v>71.89</v>
      </c>
      <c r="E139" s="145"/>
    </row>
    <row r="140" spans="1:5" x14ac:dyDescent="0.25">
      <c r="A140" s="129" t="s">
        <v>148</v>
      </c>
      <c r="B140" s="130">
        <v>0</v>
      </c>
      <c r="C140" s="130">
        <v>0</v>
      </c>
      <c r="D140" s="130">
        <v>1134.18</v>
      </c>
      <c r="E140" s="133"/>
    </row>
    <row r="141" spans="1:5" x14ac:dyDescent="0.25">
      <c r="A141" s="137" t="s">
        <v>28</v>
      </c>
      <c r="B141" s="104">
        <v>0</v>
      </c>
      <c r="C141" s="104">
        <v>0</v>
      </c>
      <c r="D141" s="104">
        <v>1134.18</v>
      </c>
      <c r="E141" s="104"/>
    </row>
    <row r="142" spans="1:5" x14ac:dyDescent="0.25">
      <c r="A142" s="138" t="s">
        <v>295</v>
      </c>
      <c r="B142" s="104">
        <v>0</v>
      </c>
      <c r="C142" s="104">
        <v>0</v>
      </c>
      <c r="D142" s="103">
        <v>1134.18</v>
      </c>
      <c r="E142" s="132"/>
    </row>
    <row r="143" spans="1:5" x14ac:dyDescent="0.25">
      <c r="A143" s="129" t="s">
        <v>151</v>
      </c>
      <c r="B143" s="130">
        <v>72300</v>
      </c>
      <c r="C143" s="130">
        <v>72300</v>
      </c>
      <c r="D143" s="130">
        <v>40618.31</v>
      </c>
      <c r="E143" s="130">
        <v>56.18</v>
      </c>
    </row>
    <row r="144" spans="1:5" x14ac:dyDescent="0.25">
      <c r="A144" s="137" t="s">
        <v>28</v>
      </c>
      <c r="B144" s="139">
        <v>71206</v>
      </c>
      <c r="C144" s="139">
        <v>71206</v>
      </c>
      <c r="D144" s="139">
        <v>40238.14</v>
      </c>
      <c r="E144" s="139">
        <v>56.51</v>
      </c>
    </row>
    <row r="145" spans="1:5" x14ac:dyDescent="0.25">
      <c r="A145" s="138" t="s">
        <v>30</v>
      </c>
      <c r="B145" s="103">
        <v>0</v>
      </c>
      <c r="C145" s="103">
        <v>0</v>
      </c>
      <c r="D145" s="103">
        <v>4529.3999999999996</v>
      </c>
      <c r="E145" s="145"/>
    </row>
    <row r="146" spans="1:5" x14ac:dyDescent="0.25">
      <c r="A146" s="138" t="s">
        <v>297</v>
      </c>
      <c r="B146" s="103">
        <v>0</v>
      </c>
      <c r="C146" s="103">
        <v>0</v>
      </c>
      <c r="D146" s="103">
        <v>209</v>
      </c>
      <c r="E146" s="145"/>
    </row>
    <row r="147" spans="1:5" x14ac:dyDescent="0.25">
      <c r="A147" s="138" t="s">
        <v>34</v>
      </c>
      <c r="B147" s="103">
        <v>37995</v>
      </c>
      <c r="C147" s="103">
        <v>37995</v>
      </c>
      <c r="D147" s="103">
        <v>21856.19</v>
      </c>
      <c r="E147" s="145">
        <v>57.72</v>
      </c>
    </row>
    <row r="148" spans="1:5" x14ac:dyDescent="0.25">
      <c r="A148" s="138" t="s">
        <v>291</v>
      </c>
      <c r="B148" s="103">
        <v>0</v>
      </c>
      <c r="C148" s="103">
        <v>0</v>
      </c>
      <c r="D148" s="103">
        <v>2341.87</v>
      </c>
      <c r="E148" s="145"/>
    </row>
    <row r="149" spans="1:5" x14ac:dyDescent="0.25">
      <c r="A149" s="138" t="s">
        <v>37</v>
      </c>
      <c r="B149" s="103">
        <v>0</v>
      </c>
      <c r="C149" s="103">
        <v>0</v>
      </c>
      <c r="D149" s="103">
        <v>14710.67</v>
      </c>
      <c r="E149" s="145"/>
    </row>
    <row r="150" spans="1:5" x14ac:dyDescent="0.25">
      <c r="A150" s="138" t="s">
        <v>36</v>
      </c>
      <c r="B150" s="103">
        <v>0</v>
      </c>
      <c r="C150" s="103">
        <v>0</v>
      </c>
      <c r="D150" s="103">
        <v>318.75</v>
      </c>
      <c r="E150" s="145"/>
    </row>
    <row r="151" spans="1:5" x14ac:dyDescent="0.25">
      <c r="A151" s="138" t="s">
        <v>334</v>
      </c>
      <c r="B151" s="103">
        <v>0</v>
      </c>
      <c r="C151" s="103">
        <v>0</v>
      </c>
      <c r="D151" s="103">
        <v>2480.29</v>
      </c>
      <c r="E151" s="145"/>
    </row>
    <row r="152" spans="1:5" x14ac:dyDescent="0.25">
      <c r="A152" s="138" t="s">
        <v>39</v>
      </c>
      <c r="B152" s="103">
        <v>0</v>
      </c>
      <c r="C152" s="103">
        <v>0</v>
      </c>
      <c r="D152" s="103">
        <v>2004.61</v>
      </c>
      <c r="E152" s="145"/>
    </row>
    <row r="153" spans="1:5" x14ac:dyDescent="0.25">
      <c r="A153" s="138" t="s">
        <v>41</v>
      </c>
      <c r="B153" s="103">
        <v>21675</v>
      </c>
      <c r="C153" s="103">
        <v>21675</v>
      </c>
      <c r="D153" s="103">
        <v>12614.84</v>
      </c>
      <c r="E153" s="145">
        <v>58.2</v>
      </c>
    </row>
    <row r="154" spans="1:5" x14ac:dyDescent="0.25">
      <c r="A154" s="138" t="s">
        <v>42</v>
      </c>
      <c r="B154" s="103">
        <v>0</v>
      </c>
      <c r="C154" s="103">
        <v>0</v>
      </c>
      <c r="D154" s="103">
        <v>353.77</v>
      </c>
      <c r="E154" s="145"/>
    </row>
    <row r="155" spans="1:5" x14ac:dyDescent="0.25">
      <c r="A155" s="138" t="s">
        <v>43</v>
      </c>
      <c r="B155" s="103">
        <v>0</v>
      </c>
      <c r="C155" s="103">
        <v>0</v>
      </c>
      <c r="D155" s="103">
        <v>4623.79</v>
      </c>
      <c r="E155" s="145"/>
    </row>
    <row r="156" spans="1:5" x14ac:dyDescent="0.25">
      <c r="A156" s="138" t="s">
        <v>44</v>
      </c>
      <c r="B156" s="103">
        <v>0</v>
      </c>
      <c r="C156" s="103">
        <v>0</v>
      </c>
      <c r="D156" s="103">
        <v>241.25</v>
      </c>
      <c r="E156" s="145"/>
    </row>
    <row r="157" spans="1:5" x14ac:dyDescent="0.25">
      <c r="A157" s="138" t="s">
        <v>45</v>
      </c>
      <c r="B157" s="103">
        <v>0</v>
      </c>
      <c r="C157" s="103">
        <v>0</v>
      </c>
      <c r="D157" s="103">
        <v>3385.7</v>
      </c>
      <c r="E157" s="145"/>
    </row>
    <row r="158" spans="1:5" x14ac:dyDescent="0.25">
      <c r="A158" s="138" t="s">
        <v>335</v>
      </c>
      <c r="B158" s="103">
        <v>0</v>
      </c>
      <c r="C158" s="103">
        <v>0</v>
      </c>
      <c r="D158" s="103">
        <v>49.32</v>
      </c>
      <c r="E158" s="145"/>
    </row>
    <row r="159" spans="1:5" x14ac:dyDescent="0.25">
      <c r="A159" s="138" t="s">
        <v>47</v>
      </c>
      <c r="B159" s="103">
        <v>0</v>
      </c>
      <c r="C159" s="103">
        <v>0</v>
      </c>
      <c r="D159" s="103">
        <v>307.89</v>
      </c>
      <c r="E159" s="145"/>
    </row>
    <row r="160" spans="1:5" x14ac:dyDescent="0.25">
      <c r="A160" s="138" t="s">
        <v>48</v>
      </c>
      <c r="B160" s="103">
        <v>0</v>
      </c>
      <c r="C160" s="103">
        <v>0</v>
      </c>
      <c r="D160" s="103">
        <v>125</v>
      </c>
      <c r="E160" s="145"/>
    </row>
    <row r="161" spans="1:5" x14ac:dyDescent="0.25">
      <c r="A161" s="138" t="s">
        <v>49</v>
      </c>
      <c r="B161" s="103">
        <v>0</v>
      </c>
      <c r="C161" s="103">
        <v>0</v>
      </c>
      <c r="D161" s="103">
        <v>570.12</v>
      </c>
      <c r="E161" s="145"/>
    </row>
    <row r="162" spans="1:5" x14ac:dyDescent="0.25">
      <c r="A162" s="138" t="s">
        <v>50</v>
      </c>
      <c r="B162" s="103">
        <v>0</v>
      </c>
      <c r="C162" s="103">
        <v>0</v>
      </c>
      <c r="D162" s="103">
        <v>2958</v>
      </c>
      <c r="E162" s="145"/>
    </row>
    <row r="163" spans="1:5" x14ac:dyDescent="0.25">
      <c r="A163" s="138" t="s">
        <v>53</v>
      </c>
      <c r="B163" s="103">
        <v>3798</v>
      </c>
      <c r="C163" s="103">
        <v>3798</v>
      </c>
      <c r="D163" s="103">
        <v>1021.71</v>
      </c>
      <c r="E163" s="145">
        <v>2709</v>
      </c>
    </row>
    <row r="164" spans="1:5" x14ac:dyDescent="0.25">
      <c r="A164" s="138" t="s">
        <v>296</v>
      </c>
      <c r="B164" s="103"/>
      <c r="C164" s="103"/>
      <c r="D164" s="103">
        <v>604.14</v>
      </c>
      <c r="E164" s="145"/>
    </row>
    <row r="165" spans="1:5" x14ac:dyDescent="0.25">
      <c r="A165" s="138" t="s">
        <v>58</v>
      </c>
      <c r="B165" s="103"/>
      <c r="C165" s="103"/>
      <c r="D165" s="103">
        <v>127.44</v>
      </c>
      <c r="E165" s="145"/>
    </row>
    <row r="166" spans="1:5" x14ac:dyDescent="0.25">
      <c r="A166" s="138" t="s">
        <v>59</v>
      </c>
      <c r="B166" s="103"/>
      <c r="C166" s="103"/>
      <c r="D166" s="103">
        <v>297.13</v>
      </c>
      <c r="E166" s="145"/>
    </row>
    <row r="167" spans="1:5" x14ac:dyDescent="0.25">
      <c r="A167" s="137" t="s">
        <v>60</v>
      </c>
      <c r="B167" s="104">
        <v>1094</v>
      </c>
      <c r="C167" s="104">
        <v>1094</v>
      </c>
      <c r="D167" s="104">
        <v>380.17</v>
      </c>
      <c r="E167" s="104">
        <v>34.75</v>
      </c>
    </row>
    <row r="168" spans="1:5" x14ac:dyDescent="0.25">
      <c r="A168" s="138" t="s">
        <v>63</v>
      </c>
      <c r="B168" s="103">
        <v>0</v>
      </c>
      <c r="C168" s="103">
        <v>0</v>
      </c>
      <c r="D168" s="103">
        <v>380.17</v>
      </c>
      <c r="E168" s="132"/>
    </row>
    <row r="169" spans="1:5" x14ac:dyDescent="0.25">
      <c r="A169" s="129" t="s">
        <v>150</v>
      </c>
      <c r="B169" s="130">
        <v>1109296</v>
      </c>
      <c r="C169" s="130">
        <v>1109296</v>
      </c>
      <c r="D169" s="130">
        <v>696706.04</v>
      </c>
      <c r="E169" s="130">
        <v>62.81</v>
      </c>
    </row>
    <row r="170" spans="1:5" x14ac:dyDescent="0.25">
      <c r="A170" s="137" t="s">
        <v>21</v>
      </c>
      <c r="B170" s="104">
        <v>1077031</v>
      </c>
      <c r="C170" s="104">
        <v>1077031</v>
      </c>
      <c r="D170" s="104">
        <v>682950.85</v>
      </c>
      <c r="E170" s="104">
        <v>63.41</v>
      </c>
    </row>
    <row r="171" spans="1:5" x14ac:dyDescent="0.25">
      <c r="A171" s="137" t="s">
        <v>23</v>
      </c>
      <c r="B171" s="103">
        <v>838178</v>
      </c>
      <c r="C171" s="103">
        <v>838178</v>
      </c>
      <c r="D171" s="103">
        <v>566938.53</v>
      </c>
      <c r="E171" s="132">
        <v>67.739999999999995</v>
      </c>
    </row>
    <row r="172" spans="1:5" x14ac:dyDescent="0.25">
      <c r="A172" s="138" t="s">
        <v>24</v>
      </c>
      <c r="B172" s="103">
        <v>47826</v>
      </c>
      <c r="C172" s="103">
        <v>47826</v>
      </c>
      <c r="D172" s="103">
        <v>22269.85</v>
      </c>
      <c r="E172" s="145">
        <v>46.56</v>
      </c>
    </row>
    <row r="173" spans="1:5" x14ac:dyDescent="0.25">
      <c r="A173" s="138" t="s">
        <v>25</v>
      </c>
      <c r="B173" s="103">
        <v>0</v>
      </c>
      <c r="C173" s="103">
        <v>0</v>
      </c>
      <c r="D173" s="103">
        <v>22269.85</v>
      </c>
      <c r="E173" s="145"/>
    </row>
    <row r="174" spans="1:5" x14ac:dyDescent="0.25">
      <c r="A174" s="138" t="s">
        <v>27</v>
      </c>
      <c r="B174" s="103">
        <v>191027</v>
      </c>
      <c r="C174" s="103">
        <v>191027</v>
      </c>
      <c r="D174" s="103">
        <v>93742.47</v>
      </c>
      <c r="E174" s="103">
        <v>49.07</v>
      </c>
    </row>
    <row r="175" spans="1:5" x14ac:dyDescent="0.25">
      <c r="A175" s="137" t="s">
        <v>28</v>
      </c>
      <c r="B175" s="104">
        <v>31757</v>
      </c>
      <c r="C175" s="104">
        <v>31757</v>
      </c>
      <c r="D175" s="103">
        <v>13677.2</v>
      </c>
      <c r="E175" s="103">
        <v>43.07</v>
      </c>
    </row>
    <row r="176" spans="1:5" x14ac:dyDescent="0.25">
      <c r="A176" s="138" t="s">
        <v>31</v>
      </c>
      <c r="B176" s="103">
        <v>27890</v>
      </c>
      <c r="C176" s="103">
        <v>27890</v>
      </c>
      <c r="D176" s="103">
        <v>13574.42</v>
      </c>
      <c r="E176" s="104">
        <v>48.67</v>
      </c>
    </row>
    <row r="177" spans="1:5" x14ac:dyDescent="0.25">
      <c r="A177" s="138" t="s">
        <v>41</v>
      </c>
      <c r="B177" s="103">
        <v>133</v>
      </c>
      <c r="C177" s="103">
        <v>133</v>
      </c>
      <c r="D177" s="103">
        <v>31.88</v>
      </c>
      <c r="E177" s="104">
        <v>23.97</v>
      </c>
    </row>
    <row r="178" spans="1:5" x14ac:dyDescent="0.25">
      <c r="A178" s="138" t="s">
        <v>295</v>
      </c>
      <c r="B178" s="103">
        <v>0</v>
      </c>
      <c r="C178" s="103">
        <v>0</v>
      </c>
      <c r="D178" s="103">
        <v>9.3800000000000008</v>
      </c>
      <c r="E178" s="104">
        <v>23.97</v>
      </c>
    </row>
    <row r="179" spans="1:5" x14ac:dyDescent="0.25">
      <c r="A179" s="138" t="s">
        <v>50</v>
      </c>
      <c r="B179" s="103">
        <v>0</v>
      </c>
      <c r="C179" s="103">
        <v>0</v>
      </c>
      <c r="D179" s="103">
        <v>22.5</v>
      </c>
      <c r="E179" s="104"/>
    </row>
    <row r="180" spans="1:5" x14ac:dyDescent="0.25">
      <c r="A180" s="138" t="s">
        <v>59</v>
      </c>
      <c r="B180" s="103">
        <v>3734</v>
      </c>
      <c r="C180" s="103">
        <v>3734</v>
      </c>
      <c r="D180" s="103">
        <v>70.900000000000006</v>
      </c>
      <c r="E180" s="104">
        <v>1.9</v>
      </c>
    </row>
    <row r="181" spans="1:5" x14ac:dyDescent="0.25">
      <c r="A181" s="137" t="s">
        <v>60</v>
      </c>
      <c r="B181" s="104">
        <v>508</v>
      </c>
      <c r="C181" s="104">
        <v>508</v>
      </c>
      <c r="D181" s="103">
        <v>77.989999999999995</v>
      </c>
      <c r="E181" s="104">
        <v>15.35</v>
      </c>
    </row>
    <row r="182" spans="1:5" x14ac:dyDescent="0.25">
      <c r="A182" s="138" t="s">
        <v>63</v>
      </c>
      <c r="B182" s="103">
        <v>508</v>
      </c>
      <c r="C182" s="103">
        <v>508</v>
      </c>
      <c r="D182" s="103">
        <v>77.989999999999995</v>
      </c>
      <c r="E182" s="104">
        <v>15.35</v>
      </c>
    </row>
    <row r="183" spans="1:5" x14ac:dyDescent="0.25">
      <c r="A183" s="136" t="s">
        <v>276</v>
      </c>
      <c r="B183" s="126">
        <v>4500</v>
      </c>
      <c r="C183" s="126">
        <v>4500</v>
      </c>
      <c r="D183" s="126">
        <v>3395</v>
      </c>
      <c r="E183" s="126">
        <v>75.44</v>
      </c>
    </row>
    <row r="184" spans="1:5" x14ac:dyDescent="0.25">
      <c r="A184" s="129" t="s">
        <v>277</v>
      </c>
      <c r="B184" s="130">
        <v>4500</v>
      </c>
      <c r="C184" s="130">
        <v>4500</v>
      </c>
      <c r="D184" s="130">
        <v>3395</v>
      </c>
      <c r="E184" s="130">
        <v>75.44</v>
      </c>
    </row>
    <row r="185" spans="1:5" x14ac:dyDescent="0.25">
      <c r="A185" s="137" t="s">
        <v>81</v>
      </c>
      <c r="B185" s="104"/>
      <c r="C185" s="104"/>
      <c r="D185" s="104">
        <v>3395</v>
      </c>
      <c r="E185" s="104"/>
    </row>
    <row r="186" spans="1:5" x14ac:dyDescent="0.25">
      <c r="A186" s="138" t="s">
        <v>87</v>
      </c>
      <c r="B186" s="104"/>
      <c r="C186" s="104"/>
      <c r="D186" s="103"/>
      <c r="E186" s="132"/>
    </row>
    <row r="187" spans="1:5" x14ac:dyDescent="0.25">
      <c r="A187" s="137"/>
      <c r="B187" s="104"/>
      <c r="C187" s="104"/>
      <c r="D187" s="104"/>
      <c r="E187" s="132"/>
    </row>
    <row r="188" spans="1:5" x14ac:dyDescent="0.25">
      <c r="A188" s="137"/>
      <c r="B188" s="104"/>
      <c r="C188" s="104"/>
      <c r="D188" s="104"/>
      <c r="E188" s="132"/>
    </row>
    <row r="189" spans="1:5" x14ac:dyDescent="0.25">
      <c r="A189" s="137" t="s">
        <v>289</v>
      </c>
      <c r="B189" s="104"/>
      <c r="C189" s="104"/>
      <c r="D189" s="104"/>
      <c r="E189" s="132"/>
    </row>
    <row r="190" spans="1:5" x14ac:dyDescent="0.25">
      <c r="A190" s="137"/>
      <c r="B190" s="104"/>
      <c r="C190" s="104"/>
      <c r="D190" s="104"/>
      <c r="E190" s="132"/>
    </row>
    <row r="191" spans="1:5" x14ac:dyDescent="0.25">
      <c r="A191" s="137"/>
      <c r="B191" s="104"/>
      <c r="C191" s="104"/>
      <c r="D191" s="104"/>
      <c r="E191" s="132"/>
    </row>
    <row r="192" spans="1:5" x14ac:dyDescent="0.25">
      <c r="A192" s="138"/>
      <c r="B192" s="104"/>
      <c r="C192" s="104"/>
      <c r="D192" s="103"/>
      <c r="E192" s="132"/>
    </row>
    <row r="193" spans="1:5" x14ac:dyDescent="0.25">
      <c r="A193" s="138"/>
      <c r="B193" s="104"/>
      <c r="C193" s="104"/>
      <c r="D193" s="103"/>
      <c r="E193" s="132"/>
    </row>
    <row r="194" spans="1:5" ht="15.75" x14ac:dyDescent="0.25">
      <c r="A194" s="170" t="s">
        <v>317</v>
      </c>
      <c r="B194" s="170"/>
      <c r="C194" s="170"/>
      <c r="D194" s="170"/>
      <c r="E194" s="170"/>
    </row>
    <row r="195" spans="1:5" x14ac:dyDescent="0.25">
      <c r="A195" s="30"/>
      <c r="B195" s="30"/>
      <c r="C195" s="30"/>
      <c r="D195" s="30"/>
      <c r="E195" s="31"/>
    </row>
    <row r="196" spans="1:5" ht="15.75" x14ac:dyDescent="0.25">
      <c r="A196" s="170" t="s">
        <v>290</v>
      </c>
      <c r="B196" s="170"/>
      <c r="C196" s="170"/>
      <c r="D196" s="170"/>
      <c r="E196" s="170"/>
    </row>
    <row r="197" spans="1:5" x14ac:dyDescent="0.25">
      <c r="A197" s="30"/>
      <c r="B197" s="30"/>
      <c r="C197" s="30"/>
      <c r="D197" s="30"/>
      <c r="E197" s="31"/>
    </row>
    <row r="198" spans="1:5" x14ac:dyDescent="0.25">
      <c r="A198" s="30"/>
      <c r="B198" s="30"/>
      <c r="C198" s="30"/>
      <c r="D198" s="30"/>
      <c r="E198" s="31"/>
    </row>
    <row r="199" spans="1:5" x14ac:dyDescent="0.25">
      <c r="A199" s="30"/>
      <c r="B199" s="30"/>
      <c r="C199" s="84"/>
      <c r="D199" s="98"/>
      <c r="E199" s="31"/>
    </row>
    <row r="200" spans="1:5" x14ac:dyDescent="0.25">
      <c r="A200" s="30"/>
      <c r="B200" s="84"/>
      <c r="C200" s="93"/>
      <c r="D200" s="85"/>
      <c r="E200" s="94"/>
    </row>
    <row r="201" spans="1:5" x14ac:dyDescent="0.25">
      <c r="A201" s="30"/>
      <c r="B201" s="84"/>
      <c r="C201" s="84"/>
      <c r="D201" s="84"/>
      <c r="E201" s="94"/>
    </row>
    <row r="202" spans="1:5" x14ac:dyDescent="0.25">
      <c r="A202" s="30"/>
      <c r="B202" s="84"/>
      <c r="C202" s="84"/>
      <c r="D202" s="84"/>
      <c r="E202" s="94"/>
    </row>
    <row r="203" spans="1:5" ht="15.75" x14ac:dyDescent="0.25">
      <c r="A203" s="171" t="s">
        <v>319</v>
      </c>
      <c r="B203" s="171"/>
      <c r="C203" s="171"/>
      <c r="D203" s="171"/>
      <c r="E203" s="171"/>
    </row>
    <row r="204" spans="1:5" ht="15.75" x14ac:dyDescent="0.25">
      <c r="A204" s="171" t="s">
        <v>320</v>
      </c>
      <c r="B204" s="171"/>
      <c r="C204" s="171"/>
      <c r="D204" s="171"/>
      <c r="E204" s="171"/>
    </row>
    <row r="205" spans="1:5" ht="15.75" x14ac:dyDescent="0.25">
      <c r="A205" s="171" t="s">
        <v>318</v>
      </c>
      <c r="B205" s="171"/>
      <c r="C205" s="171"/>
      <c r="D205" s="171"/>
      <c r="E205" s="171"/>
    </row>
    <row r="206" spans="1:5" x14ac:dyDescent="0.25">
      <c r="A206" s="30"/>
      <c r="B206" s="30"/>
      <c r="C206" s="30"/>
      <c r="D206" s="30"/>
      <c r="E206" s="31"/>
    </row>
    <row r="207" spans="1:5" x14ac:dyDescent="0.25">
      <c r="A207" s="86"/>
      <c r="B207" s="30"/>
      <c r="C207" s="30"/>
      <c r="D207" s="30"/>
      <c r="E207" s="31"/>
    </row>
    <row r="208" spans="1:5" x14ac:dyDescent="0.25">
      <c r="A208" s="86"/>
      <c r="B208" s="30"/>
      <c r="C208" s="30"/>
      <c r="D208" s="30"/>
      <c r="E208" s="31"/>
    </row>
    <row r="209" spans="1:5" x14ac:dyDescent="0.25">
      <c r="A209" s="86"/>
      <c r="B209" s="30"/>
      <c r="C209" s="30"/>
      <c r="D209" s="30"/>
      <c r="E209" s="31"/>
    </row>
    <row r="210" spans="1:5" x14ac:dyDescent="0.25">
      <c r="A210" s="86"/>
      <c r="B210" s="30"/>
      <c r="C210" s="30"/>
      <c r="D210" s="30"/>
      <c r="E210" s="31"/>
    </row>
    <row r="211" spans="1:5" x14ac:dyDescent="0.25">
      <c r="A211" s="30"/>
      <c r="B211" s="30"/>
      <c r="C211" s="30"/>
      <c r="D211" s="30"/>
      <c r="E211" s="31"/>
    </row>
    <row r="212" spans="1:5" x14ac:dyDescent="0.25">
      <c r="A212" s="30"/>
      <c r="B212" s="30"/>
      <c r="C212" s="30"/>
      <c r="D212" s="30"/>
      <c r="E212" s="31"/>
    </row>
    <row r="213" spans="1:5" x14ac:dyDescent="0.25">
      <c r="A213" s="30"/>
      <c r="B213" s="30"/>
      <c r="C213" s="30"/>
      <c r="D213" s="30"/>
      <c r="E213" s="31"/>
    </row>
    <row r="214" spans="1:5" x14ac:dyDescent="0.25">
      <c r="A214" s="30"/>
      <c r="B214" s="30"/>
      <c r="C214" s="30"/>
      <c r="D214" s="30"/>
      <c r="E214" s="31"/>
    </row>
    <row r="215" spans="1:5" x14ac:dyDescent="0.25">
      <c r="A215" s="30"/>
      <c r="B215" s="30"/>
      <c r="C215" s="30"/>
      <c r="D215" s="30"/>
      <c r="E215" s="31"/>
    </row>
  </sheetData>
  <mergeCells count="8">
    <mergeCell ref="A1:E1"/>
    <mergeCell ref="A3:E3"/>
    <mergeCell ref="A5:E5"/>
    <mergeCell ref="A205:E205"/>
    <mergeCell ref="A194:E194"/>
    <mergeCell ref="A196:E196"/>
    <mergeCell ref="A203:E203"/>
    <mergeCell ref="A204:E204"/>
  </mergeCells>
  <printOptions horizontalCentered="1"/>
  <pageMargins left="0.19685039370078741" right="0.19685039370078741" top="0.39370078740157483" bottom="0.39370078740157483" header="0.19685039370078741" footer="0.19685039370078741"/>
  <pageSetup paperSize="9" scale="89" firstPageNumber="15" orientation="landscape" useFirstPageNumber="1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7</vt:i4>
      </vt:variant>
      <vt:variant>
        <vt:lpstr>Imenovani rasponi</vt:lpstr>
      </vt:variant>
      <vt:variant>
        <vt:i4>8</vt:i4>
      </vt:variant>
    </vt:vector>
  </HeadingPairs>
  <TitlesOfParts>
    <vt:vector size="15" baseType="lpstr">
      <vt:lpstr>Sažetak </vt:lpstr>
      <vt:lpstr>P i R -Tablica 1.</vt:lpstr>
      <vt:lpstr>P i R -Tablica 2.</vt:lpstr>
      <vt:lpstr>R -Tablica 3.</vt:lpstr>
      <vt:lpstr>Rač fin - Tablica 4</vt:lpstr>
      <vt:lpstr>Rač fin-Tablica 5. </vt:lpstr>
      <vt:lpstr>Posebni dio-Tablica 6.</vt:lpstr>
      <vt:lpstr>'P i R -Tablica 1.'!Ispis_naslova</vt:lpstr>
      <vt:lpstr>'P i R -Tablica 2.'!Ispis_naslova</vt:lpstr>
      <vt:lpstr>'Posebni dio-Tablica 6.'!Ispis_naslova</vt:lpstr>
      <vt:lpstr>'R -Tablica 3.'!Ispis_naslova</vt:lpstr>
      <vt:lpstr>'P i R -Tablica 1.'!Podrucje_ispisa</vt:lpstr>
      <vt:lpstr>'P i R -Tablica 2.'!Podrucje_ispisa</vt:lpstr>
      <vt:lpstr>'R -Tablica 3.'!Podrucje_ispisa</vt:lpstr>
      <vt:lpstr>'Sažetak '!Podrucje_ispisa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I. OPĆI DIO PRORAČUNA</dc:title>
  <dc:creator>Tina Prašnički</dc:creator>
  <cp:lastModifiedBy>Marina Kapustić</cp:lastModifiedBy>
  <cp:lastPrinted>2025-07-21T06:43:53Z</cp:lastPrinted>
  <dcterms:created xsi:type="dcterms:W3CDTF">2018-03-15T13:07:00Z</dcterms:created>
  <dcterms:modified xsi:type="dcterms:W3CDTF">2025-07-21T06:44:19Z</dcterms:modified>
</cp:coreProperties>
</file>